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605" windowHeight="8850" tabRatio="597" activeTab="1"/>
  </bookViews>
  <sheets>
    <sheet name="младшие 21д" sheetId="10" r:id="rId1"/>
    <sheet name="старшие 21д" sheetId="12" r:id="rId2"/>
  </sheets>
  <definedNames>
    <definedName name="_xlnm._FilterDatabase" localSheetId="0" hidden="1">'младшие 21д'!$A$1:$P$1417</definedName>
  </definedNames>
  <calcPr calcId="162913" refMode="R1C1"/>
</workbook>
</file>

<file path=xl/calcChain.xml><?xml version="1.0" encoding="utf-8"?>
<calcChain xmlns="http://schemas.openxmlformats.org/spreadsheetml/2006/main">
  <c r="C523" i="12" l="1"/>
  <c r="C164" i="12"/>
  <c r="C136" i="12"/>
  <c r="C109" i="12"/>
  <c r="C83" i="12"/>
  <c r="C54" i="12"/>
  <c r="C27" i="12"/>
  <c r="C551" i="10"/>
  <c r="C524" i="10"/>
  <c r="C495" i="10"/>
  <c r="C468" i="10"/>
  <c r="C439" i="10"/>
  <c r="C383" i="10"/>
  <c r="C355" i="10"/>
  <c r="C328" i="10"/>
  <c r="C300" i="10"/>
  <c r="C245" i="10"/>
  <c r="C217" i="10"/>
  <c r="C190" i="10"/>
  <c r="C136" i="10"/>
  <c r="C109" i="10"/>
  <c r="C83" i="10"/>
  <c r="C54" i="10"/>
  <c r="C27" i="10"/>
  <c r="C578" i="10"/>
  <c r="E134" i="10" l="1"/>
  <c r="E575" i="12" l="1"/>
  <c r="F575" i="12"/>
  <c r="G575" i="12"/>
  <c r="H575" i="12"/>
  <c r="I575" i="12"/>
  <c r="J575" i="12"/>
  <c r="K575" i="12"/>
  <c r="L575" i="12"/>
  <c r="M575" i="12"/>
  <c r="N575" i="12"/>
  <c r="O575" i="12"/>
  <c r="D575" i="12"/>
  <c r="E562" i="12"/>
  <c r="F562" i="12"/>
  <c r="G562" i="12"/>
  <c r="H562" i="12"/>
  <c r="I562" i="12"/>
  <c r="J562" i="12"/>
  <c r="K562" i="12"/>
  <c r="L562" i="12"/>
  <c r="M562" i="12"/>
  <c r="N562" i="12"/>
  <c r="O562" i="12"/>
  <c r="D562" i="12"/>
  <c r="E548" i="12"/>
  <c r="F548" i="12"/>
  <c r="G548" i="12"/>
  <c r="H548" i="12"/>
  <c r="I548" i="12"/>
  <c r="J548" i="12"/>
  <c r="K548" i="12"/>
  <c r="L548" i="12"/>
  <c r="M548" i="12"/>
  <c r="N548" i="12"/>
  <c r="O548" i="12"/>
  <c r="D548" i="12"/>
  <c r="E536" i="12"/>
  <c r="F536" i="12"/>
  <c r="G536" i="12"/>
  <c r="H536" i="12"/>
  <c r="I536" i="12"/>
  <c r="J536" i="12"/>
  <c r="K536" i="12"/>
  <c r="L536" i="12"/>
  <c r="M536" i="12"/>
  <c r="N536" i="12"/>
  <c r="O536" i="12"/>
  <c r="D536" i="12"/>
  <c r="E521" i="12"/>
  <c r="F521" i="12"/>
  <c r="G521" i="12"/>
  <c r="H521" i="12"/>
  <c r="I521" i="12"/>
  <c r="J521" i="12"/>
  <c r="K521" i="12"/>
  <c r="L521" i="12"/>
  <c r="M521" i="12"/>
  <c r="N521" i="12"/>
  <c r="O521" i="12"/>
  <c r="D521" i="12"/>
  <c r="E511" i="12"/>
  <c r="F511" i="12"/>
  <c r="G511" i="12"/>
  <c r="H511" i="12"/>
  <c r="I511" i="12"/>
  <c r="J511" i="12"/>
  <c r="K511" i="12"/>
  <c r="L511" i="12"/>
  <c r="M511" i="12"/>
  <c r="N511" i="12"/>
  <c r="O511" i="12"/>
  <c r="D511" i="12"/>
  <c r="E507" i="12"/>
  <c r="E523" i="12" s="1"/>
  <c r="F507" i="12"/>
  <c r="F523" i="12" s="1"/>
  <c r="G507" i="12"/>
  <c r="G523" i="12" s="1"/>
  <c r="H507" i="12"/>
  <c r="I507" i="12"/>
  <c r="I523" i="12" s="1"/>
  <c r="J507" i="12"/>
  <c r="J523" i="12" s="1"/>
  <c r="K507" i="12"/>
  <c r="K523" i="12" s="1"/>
  <c r="L507" i="12"/>
  <c r="M507" i="12"/>
  <c r="M523" i="12" s="1"/>
  <c r="N507" i="12"/>
  <c r="N523" i="12" s="1"/>
  <c r="O507" i="12"/>
  <c r="O523" i="12" s="1"/>
  <c r="D507" i="12"/>
  <c r="E492" i="12"/>
  <c r="F492" i="12"/>
  <c r="G492" i="12"/>
  <c r="H492" i="12"/>
  <c r="I492" i="12"/>
  <c r="J492" i="12"/>
  <c r="K492" i="12"/>
  <c r="L492" i="12"/>
  <c r="M492" i="12"/>
  <c r="N492" i="12"/>
  <c r="O492" i="12"/>
  <c r="D492" i="12"/>
  <c r="E479" i="12"/>
  <c r="F479" i="12"/>
  <c r="G479" i="12"/>
  <c r="H479" i="12"/>
  <c r="I479" i="12"/>
  <c r="J479" i="12"/>
  <c r="K479" i="12"/>
  <c r="L479" i="12"/>
  <c r="M479" i="12"/>
  <c r="N479" i="12"/>
  <c r="O479" i="12"/>
  <c r="D479" i="12"/>
  <c r="E465" i="12"/>
  <c r="F465" i="12"/>
  <c r="G465" i="12"/>
  <c r="H465" i="12"/>
  <c r="I465" i="12"/>
  <c r="J465" i="12"/>
  <c r="K465" i="12"/>
  <c r="L465" i="12"/>
  <c r="M465" i="12"/>
  <c r="N465" i="12"/>
  <c r="O465" i="12"/>
  <c r="D465" i="12"/>
  <c r="D409" i="12"/>
  <c r="G437" i="12"/>
  <c r="D437" i="12"/>
  <c r="E452" i="12"/>
  <c r="F452" i="12"/>
  <c r="G452" i="12"/>
  <c r="H452" i="12"/>
  <c r="I452" i="12"/>
  <c r="J452" i="12"/>
  <c r="K452" i="12"/>
  <c r="L452" i="12"/>
  <c r="M452" i="12"/>
  <c r="N452" i="12"/>
  <c r="O452" i="12"/>
  <c r="D452" i="12"/>
  <c r="E424" i="12"/>
  <c r="F424" i="12"/>
  <c r="G424" i="12"/>
  <c r="H424" i="12"/>
  <c r="I424" i="12"/>
  <c r="J424" i="12"/>
  <c r="K424" i="12"/>
  <c r="L424" i="12"/>
  <c r="M424" i="12"/>
  <c r="N424" i="12"/>
  <c r="O424" i="12"/>
  <c r="D424" i="12"/>
  <c r="E409" i="12"/>
  <c r="F409" i="12"/>
  <c r="G409" i="12"/>
  <c r="H409" i="12"/>
  <c r="I409" i="12"/>
  <c r="J409" i="12"/>
  <c r="K409" i="12"/>
  <c r="L409" i="12"/>
  <c r="M409" i="12"/>
  <c r="N409" i="12"/>
  <c r="O409" i="12"/>
  <c r="D399" i="12"/>
  <c r="D400" i="12" s="1"/>
  <c r="C399" i="12"/>
  <c r="C411" i="12" s="1"/>
  <c r="E395" i="12"/>
  <c r="F395" i="12"/>
  <c r="G395" i="12"/>
  <c r="H395" i="12"/>
  <c r="I395" i="12"/>
  <c r="J395" i="12"/>
  <c r="K395" i="12"/>
  <c r="L395" i="12"/>
  <c r="M395" i="12"/>
  <c r="N395" i="12"/>
  <c r="O395" i="12"/>
  <c r="D395" i="12"/>
  <c r="E381" i="12"/>
  <c r="F381" i="12"/>
  <c r="G381" i="12"/>
  <c r="H381" i="12"/>
  <c r="I381" i="12"/>
  <c r="J381" i="12"/>
  <c r="K381" i="12"/>
  <c r="L381" i="12"/>
  <c r="M381" i="12"/>
  <c r="N381" i="12"/>
  <c r="O381" i="12"/>
  <c r="D381" i="12"/>
  <c r="E368" i="12"/>
  <c r="F368" i="12"/>
  <c r="G368" i="12"/>
  <c r="H368" i="12"/>
  <c r="I368" i="12"/>
  <c r="J368" i="12"/>
  <c r="K368" i="12"/>
  <c r="L368" i="12"/>
  <c r="M368" i="12"/>
  <c r="N368" i="12"/>
  <c r="O368" i="12"/>
  <c r="D368" i="12"/>
  <c r="E340" i="12"/>
  <c r="F340" i="12"/>
  <c r="G340" i="12"/>
  <c r="H340" i="12"/>
  <c r="I340" i="12"/>
  <c r="J340" i="12"/>
  <c r="K340" i="12"/>
  <c r="L340" i="12"/>
  <c r="M340" i="12"/>
  <c r="N340" i="12"/>
  <c r="O340" i="12"/>
  <c r="D340" i="12"/>
  <c r="E326" i="12"/>
  <c r="F326" i="12"/>
  <c r="G326" i="12"/>
  <c r="H326" i="12"/>
  <c r="I326" i="12"/>
  <c r="J326" i="12"/>
  <c r="K326" i="12"/>
  <c r="L326" i="12"/>
  <c r="M326" i="12"/>
  <c r="N326" i="12"/>
  <c r="O326" i="12"/>
  <c r="D326" i="12"/>
  <c r="E313" i="12"/>
  <c r="F313" i="12"/>
  <c r="G313" i="12"/>
  <c r="H313" i="12"/>
  <c r="I313" i="12"/>
  <c r="J313" i="12"/>
  <c r="K313" i="12"/>
  <c r="L313" i="12"/>
  <c r="M313" i="12"/>
  <c r="N313" i="12"/>
  <c r="O313" i="12"/>
  <c r="D313" i="12"/>
  <c r="L523" i="12" l="1"/>
  <c r="D523" i="12"/>
  <c r="H523" i="12"/>
  <c r="D512" i="12"/>
  <c r="L512" i="12"/>
  <c r="H512" i="12"/>
  <c r="O512" i="12"/>
  <c r="G512" i="12"/>
  <c r="N512" i="12"/>
  <c r="J512" i="12"/>
  <c r="F512" i="12"/>
  <c r="K512" i="12"/>
  <c r="D411" i="12"/>
  <c r="M512" i="12"/>
  <c r="I512" i="12"/>
  <c r="E512" i="12"/>
  <c r="E298" i="12"/>
  <c r="F298" i="12"/>
  <c r="G298" i="12"/>
  <c r="H298" i="12"/>
  <c r="I298" i="12"/>
  <c r="J298" i="12"/>
  <c r="K298" i="12"/>
  <c r="L298" i="12"/>
  <c r="M298" i="12"/>
  <c r="N298" i="12"/>
  <c r="O298" i="12"/>
  <c r="D298" i="12"/>
  <c r="E285" i="12"/>
  <c r="F285" i="12"/>
  <c r="G285" i="12"/>
  <c r="H285" i="12"/>
  <c r="I285" i="12"/>
  <c r="J285" i="12"/>
  <c r="K285" i="12"/>
  <c r="L285" i="12"/>
  <c r="M285" i="12"/>
  <c r="N285" i="12"/>
  <c r="O285" i="12"/>
  <c r="D285" i="12"/>
  <c r="D271" i="12"/>
  <c r="E258" i="12"/>
  <c r="F258" i="12"/>
  <c r="G258" i="12"/>
  <c r="H258" i="12"/>
  <c r="I258" i="12"/>
  <c r="J258" i="12"/>
  <c r="K258" i="12"/>
  <c r="L258" i="12"/>
  <c r="M258" i="12"/>
  <c r="N258" i="12"/>
  <c r="O258" i="12"/>
  <c r="D258" i="12"/>
  <c r="E244" i="12"/>
  <c r="F244" i="12"/>
  <c r="G244" i="12"/>
  <c r="H244" i="12"/>
  <c r="I244" i="12"/>
  <c r="J244" i="12"/>
  <c r="K244" i="12"/>
  <c r="L244" i="12"/>
  <c r="M244" i="12"/>
  <c r="N244" i="12"/>
  <c r="O244" i="12"/>
  <c r="D244" i="12"/>
  <c r="J235" i="12"/>
  <c r="N235" i="12"/>
  <c r="E231" i="12"/>
  <c r="F231" i="12"/>
  <c r="G231" i="12"/>
  <c r="H231" i="12"/>
  <c r="H246" i="12" s="1"/>
  <c r="I231" i="12"/>
  <c r="I246" i="12" s="1"/>
  <c r="J231" i="12"/>
  <c r="K231" i="12"/>
  <c r="K246" i="12" s="1"/>
  <c r="L231" i="12"/>
  <c r="L246" i="12" s="1"/>
  <c r="M231" i="12"/>
  <c r="M246" i="12" s="1"/>
  <c r="N231" i="12"/>
  <c r="O231" i="12"/>
  <c r="O246" i="12" s="1"/>
  <c r="D231" i="12"/>
  <c r="E216" i="12"/>
  <c r="F216" i="12"/>
  <c r="G216" i="12"/>
  <c r="H216" i="12"/>
  <c r="I216" i="12"/>
  <c r="J216" i="12"/>
  <c r="K216" i="12"/>
  <c r="L216" i="12"/>
  <c r="M216" i="12"/>
  <c r="N216" i="12"/>
  <c r="O216" i="12"/>
  <c r="D216" i="12"/>
  <c r="E204" i="12"/>
  <c r="F204" i="12"/>
  <c r="G204" i="12"/>
  <c r="H204" i="12"/>
  <c r="I204" i="12"/>
  <c r="J204" i="12"/>
  <c r="K204" i="12"/>
  <c r="L204" i="12"/>
  <c r="M204" i="12"/>
  <c r="N204" i="12"/>
  <c r="O204" i="12"/>
  <c r="D204" i="12"/>
  <c r="E189" i="12"/>
  <c r="F189" i="12"/>
  <c r="G189" i="12"/>
  <c r="H189" i="12"/>
  <c r="I189" i="12"/>
  <c r="J189" i="12"/>
  <c r="K189" i="12"/>
  <c r="L189" i="12"/>
  <c r="M189" i="12"/>
  <c r="N189" i="12"/>
  <c r="O189" i="12"/>
  <c r="D189" i="12"/>
  <c r="E176" i="12"/>
  <c r="F176" i="12"/>
  <c r="G176" i="12"/>
  <c r="H176" i="12"/>
  <c r="I176" i="12"/>
  <c r="J176" i="12"/>
  <c r="K176" i="12"/>
  <c r="L176" i="12"/>
  <c r="M176" i="12"/>
  <c r="N176" i="12"/>
  <c r="O176" i="12"/>
  <c r="D176" i="12"/>
  <c r="E162" i="12"/>
  <c r="F162" i="12"/>
  <c r="G162" i="12"/>
  <c r="H162" i="12"/>
  <c r="I162" i="12"/>
  <c r="J162" i="12"/>
  <c r="K162" i="12"/>
  <c r="L162" i="12"/>
  <c r="M162" i="12"/>
  <c r="N162" i="12"/>
  <c r="O162" i="12"/>
  <c r="D162" i="12"/>
  <c r="F150" i="12"/>
  <c r="G150" i="12"/>
  <c r="D150" i="12"/>
  <c r="C154" i="12"/>
  <c r="E150" i="12"/>
  <c r="H150" i="12"/>
  <c r="I150" i="12"/>
  <c r="J150" i="12"/>
  <c r="K150" i="12"/>
  <c r="L150" i="12"/>
  <c r="M150" i="12"/>
  <c r="N150" i="12"/>
  <c r="O150" i="12"/>
  <c r="D134" i="12"/>
  <c r="E134" i="12"/>
  <c r="F134" i="12"/>
  <c r="G134" i="12"/>
  <c r="H134" i="12"/>
  <c r="I134" i="12"/>
  <c r="J134" i="12"/>
  <c r="K134" i="12"/>
  <c r="L134" i="12"/>
  <c r="M134" i="12"/>
  <c r="N134" i="12"/>
  <c r="O134" i="12"/>
  <c r="D125" i="12"/>
  <c r="I125" i="12"/>
  <c r="M125" i="12"/>
  <c r="C125" i="12"/>
  <c r="E124" i="12"/>
  <c r="F124" i="12"/>
  <c r="G124" i="12"/>
  <c r="H124" i="12"/>
  <c r="I124" i="12"/>
  <c r="J124" i="12"/>
  <c r="K124" i="12"/>
  <c r="L124" i="12"/>
  <c r="M124" i="12"/>
  <c r="N124" i="12"/>
  <c r="O124" i="12"/>
  <c r="D124" i="12"/>
  <c r="E121" i="12"/>
  <c r="F121" i="12"/>
  <c r="G121" i="12"/>
  <c r="G136" i="12" s="1"/>
  <c r="H121" i="12"/>
  <c r="I121" i="12"/>
  <c r="I136" i="12" s="1"/>
  <c r="J121" i="12"/>
  <c r="K121" i="12"/>
  <c r="K136" i="12" s="1"/>
  <c r="L121" i="12"/>
  <c r="M121" i="12"/>
  <c r="M136" i="12" s="1"/>
  <c r="N121" i="12"/>
  <c r="O121" i="12"/>
  <c r="O136" i="12" s="1"/>
  <c r="D121" i="12"/>
  <c r="E107" i="12"/>
  <c r="F107" i="12"/>
  <c r="G107" i="12"/>
  <c r="H107" i="12"/>
  <c r="I107" i="12"/>
  <c r="J107" i="12"/>
  <c r="K107" i="12"/>
  <c r="L107" i="12"/>
  <c r="M107" i="12"/>
  <c r="N107" i="12"/>
  <c r="O107" i="12"/>
  <c r="D107" i="12"/>
  <c r="E99" i="12"/>
  <c r="G99" i="12"/>
  <c r="I99" i="12"/>
  <c r="K99" i="12"/>
  <c r="M99" i="12"/>
  <c r="O99" i="12"/>
  <c r="E98" i="12"/>
  <c r="F98" i="12"/>
  <c r="G98" i="12"/>
  <c r="H98" i="12"/>
  <c r="I98" i="12"/>
  <c r="J98" i="12"/>
  <c r="K98" i="12"/>
  <c r="L98" i="12"/>
  <c r="M98" i="12"/>
  <c r="N98" i="12"/>
  <c r="O98" i="12"/>
  <c r="D98" i="12"/>
  <c r="E95" i="12"/>
  <c r="E109" i="12" s="1"/>
  <c r="F95" i="12"/>
  <c r="G95" i="12"/>
  <c r="G109" i="12" s="1"/>
  <c r="H95" i="12"/>
  <c r="I95" i="12"/>
  <c r="I109" i="12" s="1"/>
  <c r="J95" i="12"/>
  <c r="K95" i="12"/>
  <c r="K109" i="12" s="1"/>
  <c r="L95" i="12"/>
  <c r="M95" i="12"/>
  <c r="M109" i="12" s="1"/>
  <c r="N95" i="12"/>
  <c r="O95" i="12"/>
  <c r="O109" i="12" s="1"/>
  <c r="D95" i="12"/>
  <c r="D109" i="12" s="1"/>
  <c r="E81" i="12"/>
  <c r="F81" i="12"/>
  <c r="G81" i="12"/>
  <c r="H81" i="12"/>
  <c r="I81" i="12"/>
  <c r="J81" i="12"/>
  <c r="K81" i="12"/>
  <c r="L81" i="12"/>
  <c r="M81" i="12"/>
  <c r="N81" i="12"/>
  <c r="O81" i="12"/>
  <c r="D81" i="12"/>
  <c r="G67" i="12"/>
  <c r="D67" i="12"/>
  <c r="F72" i="12"/>
  <c r="E71" i="12"/>
  <c r="F71" i="12"/>
  <c r="G71" i="12"/>
  <c r="H71" i="12"/>
  <c r="I71" i="12"/>
  <c r="J71" i="12"/>
  <c r="K71" i="12"/>
  <c r="K72" i="12" s="1"/>
  <c r="L71" i="12"/>
  <c r="M71" i="12"/>
  <c r="N71" i="12"/>
  <c r="O71" i="12"/>
  <c r="O72" i="12" s="1"/>
  <c r="D71" i="12"/>
  <c r="D72" i="12" s="1"/>
  <c r="E67" i="12"/>
  <c r="E83" i="12" s="1"/>
  <c r="F67" i="12"/>
  <c r="H67" i="12"/>
  <c r="H83" i="12" s="1"/>
  <c r="I67" i="12"/>
  <c r="J67" i="12"/>
  <c r="J83" i="12" s="1"/>
  <c r="K67" i="12"/>
  <c r="L67" i="12"/>
  <c r="L83" i="12" s="1"/>
  <c r="M67" i="12"/>
  <c r="N67" i="12"/>
  <c r="N83" i="12" s="1"/>
  <c r="O67" i="12"/>
  <c r="E52" i="12"/>
  <c r="F52" i="12"/>
  <c r="G52" i="12"/>
  <c r="H52" i="12"/>
  <c r="I52" i="12"/>
  <c r="J52" i="12"/>
  <c r="K52" i="12"/>
  <c r="L52" i="12"/>
  <c r="M52" i="12"/>
  <c r="N52" i="12"/>
  <c r="O52" i="12"/>
  <c r="D52" i="12"/>
  <c r="E39" i="12"/>
  <c r="F39" i="12"/>
  <c r="G39" i="12"/>
  <c r="H39" i="12"/>
  <c r="I39" i="12"/>
  <c r="J39" i="12"/>
  <c r="K39" i="12"/>
  <c r="L39" i="12"/>
  <c r="M39" i="12"/>
  <c r="N39" i="12"/>
  <c r="O39" i="12"/>
  <c r="D39" i="12"/>
  <c r="L72" i="12" l="1"/>
  <c r="H72" i="12"/>
  <c r="G83" i="12"/>
  <c r="N109" i="12"/>
  <c r="N99" i="12"/>
  <c r="J109" i="12"/>
  <c r="J99" i="12"/>
  <c r="F109" i="12"/>
  <c r="F99" i="12"/>
  <c r="M83" i="12"/>
  <c r="I83" i="12"/>
  <c r="O125" i="12"/>
  <c r="G125" i="12"/>
  <c r="H235" i="12"/>
  <c r="N72" i="12"/>
  <c r="J72" i="12"/>
  <c r="E72" i="12"/>
  <c r="L109" i="12"/>
  <c r="L99" i="12"/>
  <c r="H109" i="12"/>
  <c r="H99" i="12"/>
  <c r="O83" i="12"/>
  <c r="K83" i="12"/>
  <c r="F83" i="12"/>
  <c r="M72" i="12"/>
  <c r="I72" i="12"/>
  <c r="D83" i="12"/>
  <c r="E136" i="12"/>
  <c r="E125" i="12"/>
  <c r="K125" i="12"/>
  <c r="N246" i="12"/>
  <c r="J246" i="12"/>
  <c r="L235" i="12"/>
  <c r="G72" i="12"/>
  <c r="D136" i="12"/>
  <c r="L136" i="12"/>
  <c r="H136" i="12"/>
  <c r="L125" i="12"/>
  <c r="H125" i="12"/>
  <c r="M235" i="12"/>
  <c r="I235" i="12"/>
  <c r="N136" i="12"/>
  <c r="J136" i="12"/>
  <c r="F125" i="12"/>
  <c r="F136" i="12"/>
  <c r="N125" i="12"/>
  <c r="J125" i="12"/>
  <c r="O235" i="12"/>
  <c r="K235" i="12"/>
  <c r="E25" i="12"/>
  <c r="F25" i="12"/>
  <c r="G25" i="12"/>
  <c r="H25" i="12"/>
  <c r="I25" i="12"/>
  <c r="J25" i="12"/>
  <c r="K25" i="12"/>
  <c r="L25" i="12"/>
  <c r="M25" i="12"/>
  <c r="N25" i="12"/>
  <c r="O25" i="12"/>
  <c r="D25" i="12"/>
  <c r="H17" i="12"/>
  <c r="K17" i="12"/>
  <c r="L17" i="12"/>
  <c r="O17" i="12"/>
  <c r="E16" i="12"/>
  <c r="F16" i="12"/>
  <c r="G16" i="12"/>
  <c r="H16" i="12"/>
  <c r="I16" i="12"/>
  <c r="J16" i="12"/>
  <c r="K16" i="12"/>
  <c r="L16" i="12"/>
  <c r="M16" i="12"/>
  <c r="N16" i="12"/>
  <c r="O16" i="12"/>
  <c r="D16" i="12"/>
  <c r="E12" i="12"/>
  <c r="F12" i="12"/>
  <c r="G12" i="12"/>
  <c r="H12" i="12"/>
  <c r="H27" i="12" s="1"/>
  <c r="I12" i="12"/>
  <c r="I27" i="12" s="1"/>
  <c r="J12" i="12"/>
  <c r="J27" i="12" s="1"/>
  <c r="K12" i="12"/>
  <c r="K27" i="12" s="1"/>
  <c r="L12" i="12"/>
  <c r="L27" i="12" s="1"/>
  <c r="M12" i="12"/>
  <c r="M27" i="12" s="1"/>
  <c r="N12" i="12"/>
  <c r="N27" i="12" s="1"/>
  <c r="O12" i="12"/>
  <c r="O27" i="12" s="1"/>
  <c r="D12" i="12"/>
  <c r="G17" i="12" l="1"/>
  <c r="G27" i="12"/>
  <c r="N17" i="12"/>
  <c r="J17" i="12"/>
  <c r="E17" i="12"/>
  <c r="E27" i="12"/>
  <c r="D17" i="12"/>
  <c r="D27" i="12"/>
  <c r="F17" i="12"/>
  <c r="F27" i="12"/>
  <c r="M17" i="12"/>
  <c r="I17" i="12"/>
  <c r="E563" i="10"/>
  <c r="F563" i="10"/>
  <c r="G563" i="10"/>
  <c r="H563" i="10"/>
  <c r="I563" i="10"/>
  <c r="J563" i="10"/>
  <c r="K563" i="10"/>
  <c r="L563" i="10"/>
  <c r="M563" i="10"/>
  <c r="N563" i="10"/>
  <c r="O563" i="10"/>
  <c r="D563" i="10"/>
  <c r="F549" i="10"/>
  <c r="G537" i="10"/>
  <c r="F537" i="10"/>
  <c r="D537" i="10"/>
  <c r="G508" i="10"/>
  <c r="F508" i="10"/>
  <c r="D508" i="10"/>
  <c r="F493" i="10"/>
  <c r="E493" i="10"/>
  <c r="D493" i="10"/>
  <c r="E480" i="10"/>
  <c r="F480" i="10"/>
  <c r="G480" i="10"/>
  <c r="H480" i="10"/>
  <c r="I480" i="10"/>
  <c r="J480" i="10"/>
  <c r="K480" i="10"/>
  <c r="L480" i="10"/>
  <c r="M480" i="10"/>
  <c r="N480" i="10"/>
  <c r="O480" i="10"/>
  <c r="D480" i="10"/>
  <c r="E466" i="10"/>
  <c r="F466" i="10"/>
  <c r="G466" i="10"/>
  <c r="H466" i="10"/>
  <c r="I466" i="10"/>
  <c r="J466" i="10"/>
  <c r="K466" i="10"/>
  <c r="L466" i="10"/>
  <c r="M466" i="10"/>
  <c r="N466" i="10"/>
  <c r="O466" i="10"/>
  <c r="D466" i="10"/>
  <c r="E437" i="10"/>
  <c r="F437" i="10"/>
  <c r="G437" i="10"/>
  <c r="H437" i="10"/>
  <c r="I437" i="10"/>
  <c r="J437" i="10"/>
  <c r="K437" i="10"/>
  <c r="L437" i="10"/>
  <c r="M437" i="10"/>
  <c r="N437" i="10"/>
  <c r="O437" i="10"/>
  <c r="D437" i="10"/>
  <c r="G424" i="10"/>
  <c r="F424" i="10"/>
  <c r="D424" i="10"/>
  <c r="G409" i="10"/>
  <c r="D409" i="10"/>
  <c r="F395" i="10"/>
  <c r="G395" i="10"/>
  <c r="D395" i="10"/>
  <c r="G381" i="10"/>
  <c r="D381" i="10"/>
  <c r="G368" i="10"/>
  <c r="D368" i="10"/>
  <c r="G353" i="10"/>
  <c r="D353" i="10"/>
  <c r="G340" i="10"/>
  <c r="D340" i="10"/>
  <c r="G326" i="10"/>
  <c r="D326" i="10"/>
  <c r="G313" i="10"/>
  <c r="F313" i="10"/>
  <c r="D313" i="10"/>
  <c r="G298" i="10"/>
  <c r="D298" i="10"/>
  <c r="G285" i="10"/>
  <c r="D285" i="10"/>
  <c r="G270" i="10"/>
  <c r="D270" i="10"/>
  <c r="G257" i="10"/>
  <c r="D257" i="10"/>
  <c r="G243" i="10"/>
  <c r="D243" i="10"/>
  <c r="G230" i="10"/>
  <c r="D230" i="10"/>
  <c r="G215" i="10"/>
  <c r="D215" i="10"/>
  <c r="G203" i="10"/>
  <c r="D203" i="10"/>
  <c r="G188" i="10"/>
  <c r="D188" i="10"/>
  <c r="G175" i="10"/>
  <c r="D175" i="10"/>
  <c r="G161" i="10"/>
  <c r="D161" i="10"/>
  <c r="G149" i="10"/>
  <c r="D149" i="10"/>
  <c r="G134" i="10"/>
  <c r="D134" i="10"/>
  <c r="G121" i="10"/>
  <c r="D121" i="10"/>
  <c r="G107" i="10"/>
  <c r="D107" i="10"/>
  <c r="F95" i="10"/>
  <c r="E95" i="10"/>
  <c r="G95" i="10"/>
  <c r="D95" i="10"/>
  <c r="G81" i="10"/>
  <c r="D81" i="10"/>
  <c r="E67" i="10"/>
  <c r="F67" i="10"/>
  <c r="G67" i="10"/>
  <c r="D67" i="10"/>
  <c r="G52" i="10"/>
  <c r="D52" i="10"/>
  <c r="G39" i="10"/>
  <c r="D39" i="10"/>
  <c r="G25" i="10"/>
  <c r="D25" i="10"/>
  <c r="G16" i="10"/>
  <c r="D16" i="10"/>
  <c r="G12" i="10"/>
  <c r="D12" i="10"/>
  <c r="E508" i="10"/>
  <c r="H508" i="10"/>
  <c r="I508" i="10"/>
  <c r="J508" i="10"/>
  <c r="K508" i="10"/>
  <c r="L508" i="10"/>
  <c r="M508" i="10"/>
  <c r="N508" i="10"/>
  <c r="O508" i="10"/>
  <c r="G399" i="10"/>
  <c r="D399" i="10"/>
  <c r="E395" i="10"/>
  <c r="H395" i="10"/>
  <c r="I395" i="10"/>
  <c r="J395" i="10"/>
  <c r="K395" i="10"/>
  <c r="L395" i="10"/>
  <c r="M395" i="10"/>
  <c r="N395" i="10"/>
  <c r="O395" i="10"/>
  <c r="F381" i="10"/>
  <c r="G27" i="10" l="1"/>
  <c r="D411" i="10"/>
  <c r="D17" i="10"/>
  <c r="D27" i="10"/>
  <c r="G411" i="10"/>
  <c r="D400" i="10"/>
  <c r="G17" i="10"/>
  <c r="G400" i="10"/>
  <c r="E340" i="10"/>
  <c r="F340" i="10"/>
  <c r="H340" i="10"/>
  <c r="I340" i="10"/>
  <c r="J340" i="10"/>
  <c r="K340" i="10"/>
  <c r="L340" i="10"/>
  <c r="M340" i="10"/>
  <c r="N340" i="10"/>
  <c r="O340" i="10"/>
  <c r="E326" i="10"/>
  <c r="F326" i="10"/>
  <c r="H326" i="10"/>
  <c r="I326" i="10"/>
  <c r="J326" i="10"/>
  <c r="K326" i="10"/>
  <c r="L326" i="10"/>
  <c r="M326" i="10"/>
  <c r="N326" i="10"/>
  <c r="O326" i="10"/>
  <c r="E313" i="10"/>
  <c r="H313" i="10"/>
  <c r="I313" i="10"/>
  <c r="J313" i="10"/>
  <c r="K313" i="10"/>
  <c r="L313" i="10"/>
  <c r="M313" i="10"/>
  <c r="N313" i="10"/>
  <c r="O313" i="10"/>
  <c r="E285" i="10"/>
  <c r="F285" i="10"/>
  <c r="H285" i="10"/>
  <c r="I285" i="10"/>
  <c r="J285" i="10"/>
  <c r="K285" i="10"/>
  <c r="L285" i="10"/>
  <c r="M285" i="10"/>
  <c r="N285" i="10"/>
  <c r="O285" i="10"/>
  <c r="E270" i="10"/>
  <c r="E257" i="10"/>
  <c r="F257" i="10"/>
  <c r="H257" i="10"/>
  <c r="I257" i="10"/>
  <c r="J257" i="10"/>
  <c r="K257" i="10"/>
  <c r="L257" i="10"/>
  <c r="M257" i="10"/>
  <c r="N257" i="10"/>
  <c r="O257" i="10"/>
  <c r="E243" i="10"/>
  <c r="F243" i="10"/>
  <c r="H243" i="10"/>
  <c r="I243" i="10"/>
  <c r="J243" i="10"/>
  <c r="K243" i="10"/>
  <c r="L243" i="10"/>
  <c r="M243" i="10"/>
  <c r="N243" i="10"/>
  <c r="O243" i="10"/>
  <c r="E230" i="10"/>
  <c r="F230" i="10"/>
  <c r="H230" i="10"/>
  <c r="I230" i="10"/>
  <c r="J230" i="10"/>
  <c r="K230" i="10"/>
  <c r="L230" i="10"/>
  <c r="M230" i="10"/>
  <c r="N230" i="10"/>
  <c r="O230" i="10"/>
  <c r="E215" i="10"/>
  <c r="F215" i="10"/>
  <c r="H215" i="10"/>
  <c r="I215" i="10"/>
  <c r="J215" i="10"/>
  <c r="K215" i="10"/>
  <c r="L215" i="10"/>
  <c r="M215" i="10"/>
  <c r="N215" i="10"/>
  <c r="O215" i="10"/>
  <c r="E203" i="10"/>
  <c r="F203" i="10"/>
  <c r="H203" i="10"/>
  <c r="I203" i="10"/>
  <c r="J203" i="10"/>
  <c r="K203" i="10"/>
  <c r="L203" i="10"/>
  <c r="M203" i="10"/>
  <c r="N203" i="10"/>
  <c r="O203" i="10"/>
  <c r="E188" i="10"/>
  <c r="F188" i="10"/>
  <c r="H188" i="10"/>
  <c r="I188" i="10"/>
  <c r="J188" i="10"/>
  <c r="K188" i="10"/>
  <c r="L188" i="10"/>
  <c r="M188" i="10"/>
  <c r="N188" i="10"/>
  <c r="O188" i="10"/>
  <c r="E161" i="10"/>
  <c r="F161" i="10"/>
  <c r="H161" i="10"/>
  <c r="I161" i="10"/>
  <c r="J161" i="10"/>
  <c r="K161" i="10"/>
  <c r="L161" i="10"/>
  <c r="M161" i="10"/>
  <c r="N161" i="10"/>
  <c r="O161" i="10"/>
  <c r="F134" i="10"/>
  <c r="H134" i="10"/>
  <c r="I134" i="10"/>
  <c r="J134" i="10"/>
  <c r="K134" i="10"/>
  <c r="L134" i="10"/>
  <c r="M134" i="10"/>
  <c r="N134" i="10"/>
  <c r="O134" i="10"/>
  <c r="E121" i="10"/>
  <c r="F121" i="10"/>
  <c r="H121" i="10"/>
  <c r="I121" i="10"/>
  <c r="J121" i="10"/>
  <c r="K121" i="10"/>
  <c r="L121" i="10"/>
  <c r="M121" i="10"/>
  <c r="N121" i="10"/>
  <c r="O121" i="10"/>
  <c r="H67" i="10"/>
  <c r="I67" i="10"/>
  <c r="J67" i="10"/>
  <c r="K67" i="10"/>
  <c r="L67" i="10"/>
  <c r="M67" i="10"/>
  <c r="N67" i="10"/>
  <c r="O67" i="10"/>
  <c r="I42" i="12" l="1"/>
  <c r="J42" i="12"/>
  <c r="K42" i="12"/>
  <c r="L42" i="12"/>
  <c r="M42" i="12"/>
  <c r="N42" i="12"/>
  <c r="O42" i="12"/>
  <c r="H42" i="12"/>
  <c r="I316" i="12"/>
  <c r="J316" i="12"/>
  <c r="K316" i="12"/>
  <c r="L316" i="12"/>
  <c r="M316" i="12"/>
  <c r="N316" i="12"/>
  <c r="O316" i="12"/>
  <c r="H316" i="12"/>
  <c r="L43" i="12" l="1"/>
  <c r="L54" i="12"/>
  <c r="H317" i="12"/>
  <c r="H328" i="12"/>
  <c r="L328" i="12"/>
  <c r="L317" i="12"/>
  <c r="H43" i="12"/>
  <c r="H54" i="12"/>
  <c r="O328" i="12"/>
  <c r="O317" i="12"/>
  <c r="K328" i="12"/>
  <c r="K317" i="12"/>
  <c r="O43" i="12"/>
  <c r="O54" i="12"/>
  <c r="K43" i="12"/>
  <c r="K54" i="12"/>
  <c r="N328" i="12"/>
  <c r="N317" i="12"/>
  <c r="J317" i="12"/>
  <c r="J328" i="12"/>
  <c r="N54" i="12"/>
  <c r="N43" i="12"/>
  <c r="J43" i="12"/>
  <c r="J54" i="12"/>
  <c r="M328" i="12"/>
  <c r="M317" i="12"/>
  <c r="I317" i="12"/>
  <c r="I328" i="12"/>
  <c r="M43" i="12"/>
  <c r="M54" i="12"/>
  <c r="I54" i="12"/>
  <c r="I43" i="12"/>
  <c r="P512" i="12"/>
  <c r="C512" i="12"/>
  <c r="Q492" i="12" l="1"/>
  <c r="Q465" i="12"/>
  <c r="D565" i="12"/>
  <c r="E565" i="12"/>
  <c r="F565" i="12"/>
  <c r="G565" i="12"/>
  <c r="H565" i="12"/>
  <c r="I565" i="12"/>
  <c r="J565" i="12"/>
  <c r="K565" i="12"/>
  <c r="L565" i="12"/>
  <c r="M565" i="12"/>
  <c r="N565" i="12"/>
  <c r="O565" i="12"/>
  <c r="P565" i="12"/>
  <c r="C565" i="12"/>
  <c r="C577" i="12" s="1"/>
  <c r="D539" i="12"/>
  <c r="E539" i="12"/>
  <c r="F539" i="12"/>
  <c r="G539" i="12"/>
  <c r="H539" i="12"/>
  <c r="I539" i="12"/>
  <c r="J539" i="12"/>
  <c r="K539" i="12"/>
  <c r="L539" i="12"/>
  <c r="M539" i="12"/>
  <c r="N539" i="12"/>
  <c r="O539" i="12"/>
  <c r="P539" i="12"/>
  <c r="C539" i="12"/>
  <c r="C550" i="12" s="1"/>
  <c r="D483" i="12"/>
  <c r="E483" i="12"/>
  <c r="F483" i="12"/>
  <c r="G483" i="12"/>
  <c r="C483" i="12"/>
  <c r="D455" i="12"/>
  <c r="E455" i="12"/>
  <c r="F455" i="12"/>
  <c r="G455" i="12"/>
  <c r="C455" i="12"/>
  <c r="C467" i="12" s="1"/>
  <c r="D427" i="12"/>
  <c r="E427" i="12"/>
  <c r="F427" i="12"/>
  <c r="G427" i="12"/>
  <c r="C427" i="12"/>
  <c r="C439" i="12" s="1"/>
  <c r="P400" i="12"/>
  <c r="E399" i="12"/>
  <c r="F399" i="12"/>
  <c r="G399" i="12"/>
  <c r="D371" i="12"/>
  <c r="E371" i="12"/>
  <c r="F371" i="12"/>
  <c r="G371" i="12"/>
  <c r="C371" i="12"/>
  <c r="D343" i="12"/>
  <c r="E343" i="12"/>
  <c r="F343" i="12"/>
  <c r="G343" i="12"/>
  <c r="C343" i="12"/>
  <c r="D316" i="12"/>
  <c r="E316" i="12"/>
  <c r="F316" i="12"/>
  <c r="G316" i="12"/>
  <c r="C316" i="12"/>
  <c r="Q25" i="12"/>
  <c r="D288" i="12"/>
  <c r="E288" i="12"/>
  <c r="F288" i="12"/>
  <c r="G288" i="12"/>
  <c r="C288" i="12"/>
  <c r="P262" i="12"/>
  <c r="D261" i="12"/>
  <c r="E261" i="12"/>
  <c r="F261" i="12"/>
  <c r="G261" i="12"/>
  <c r="C261" i="12"/>
  <c r="C273" i="12" s="1"/>
  <c r="D234" i="12"/>
  <c r="E234" i="12"/>
  <c r="F234" i="12"/>
  <c r="G234" i="12"/>
  <c r="C234" i="12"/>
  <c r="C246" i="12" s="1"/>
  <c r="D207" i="12"/>
  <c r="E207" i="12"/>
  <c r="F207" i="12"/>
  <c r="G207" i="12"/>
  <c r="C207" i="12"/>
  <c r="C218" i="12" s="1"/>
  <c r="D179" i="12"/>
  <c r="E179" i="12"/>
  <c r="F179" i="12"/>
  <c r="G179" i="12"/>
  <c r="C179" i="12"/>
  <c r="P99" i="12"/>
  <c r="C99" i="12"/>
  <c r="C72" i="12"/>
  <c r="C43" i="12"/>
  <c r="E42" i="12"/>
  <c r="F42" i="12"/>
  <c r="G42" i="12"/>
  <c r="D42" i="12"/>
  <c r="C17" i="12"/>
  <c r="E43" i="12" l="1"/>
  <c r="E54" i="12"/>
  <c r="E180" i="12"/>
  <c r="E191" i="12"/>
  <c r="F208" i="12"/>
  <c r="F218" i="12"/>
  <c r="G235" i="12"/>
  <c r="G246" i="12"/>
  <c r="D262" i="12"/>
  <c r="D273" i="12"/>
  <c r="F289" i="12"/>
  <c r="F300" i="12"/>
  <c r="C328" i="12"/>
  <c r="C317" i="12"/>
  <c r="D317" i="12"/>
  <c r="D328" i="12"/>
  <c r="E344" i="12"/>
  <c r="F372" i="12"/>
  <c r="F383" i="12"/>
  <c r="F411" i="12"/>
  <c r="F400" i="12"/>
  <c r="G439" i="12"/>
  <c r="G428" i="12"/>
  <c r="D456" i="12"/>
  <c r="D467" i="12"/>
  <c r="E494" i="12"/>
  <c r="E484" i="12"/>
  <c r="O540" i="12"/>
  <c r="O550" i="12"/>
  <c r="K540" i="12"/>
  <c r="K550" i="12"/>
  <c r="G550" i="12"/>
  <c r="G540" i="12"/>
  <c r="M566" i="12"/>
  <c r="M577" i="12"/>
  <c r="I577" i="12"/>
  <c r="I566" i="12"/>
  <c r="E566" i="12"/>
  <c r="E577" i="12"/>
  <c r="D43" i="12"/>
  <c r="D54" i="12"/>
  <c r="C191" i="12"/>
  <c r="C180" i="12"/>
  <c r="D180" i="12"/>
  <c r="D191" i="12"/>
  <c r="E208" i="12"/>
  <c r="E218" i="12"/>
  <c r="F235" i="12"/>
  <c r="F246" i="12"/>
  <c r="G262" i="12"/>
  <c r="E289" i="12"/>
  <c r="E300" i="12"/>
  <c r="G328" i="12"/>
  <c r="G317" i="12"/>
  <c r="C355" i="12"/>
  <c r="C344" i="12"/>
  <c r="D344" i="12"/>
  <c r="E372" i="12"/>
  <c r="E383" i="12"/>
  <c r="E400" i="12"/>
  <c r="E411" i="12"/>
  <c r="F428" i="12"/>
  <c r="G456" i="12"/>
  <c r="G467" i="12"/>
  <c r="C494" i="12"/>
  <c r="C484" i="12"/>
  <c r="D494" i="12"/>
  <c r="D484" i="12"/>
  <c r="N540" i="12"/>
  <c r="N550" i="12"/>
  <c r="J550" i="12"/>
  <c r="J540" i="12"/>
  <c r="F540" i="12"/>
  <c r="F550" i="12"/>
  <c r="L577" i="12"/>
  <c r="L566" i="12"/>
  <c r="H566" i="12"/>
  <c r="H577" i="12"/>
  <c r="D566" i="12"/>
  <c r="D577" i="12"/>
  <c r="G43" i="12"/>
  <c r="G54" i="12"/>
  <c r="G191" i="12"/>
  <c r="G180" i="12"/>
  <c r="Q180" i="12" s="1"/>
  <c r="D218" i="12"/>
  <c r="D208" i="12"/>
  <c r="E235" i="12"/>
  <c r="E246" i="12"/>
  <c r="F262" i="12"/>
  <c r="C300" i="12"/>
  <c r="C289" i="12"/>
  <c r="D300" i="12"/>
  <c r="D289" i="12"/>
  <c r="F317" i="12"/>
  <c r="F328" i="12"/>
  <c r="G344" i="12"/>
  <c r="C383" i="12"/>
  <c r="C372" i="12"/>
  <c r="D372" i="12"/>
  <c r="D383" i="12"/>
  <c r="E428" i="12"/>
  <c r="F467" i="12"/>
  <c r="F456" i="12"/>
  <c r="G484" i="12"/>
  <c r="G494" i="12"/>
  <c r="M540" i="12"/>
  <c r="M550" i="12"/>
  <c r="I550" i="12"/>
  <c r="I540" i="12"/>
  <c r="E540" i="12"/>
  <c r="E550" i="12"/>
  <c r="O566" i="12"/>
  <c r="O577" i="12"/>
  <c r="K577" i="12"/>
  <c r="K566" i="12"/>
  <c r="G577" i="12"/>
  <c r="G566" i="12"/>
  <c r="F54" i="12"/>
  <c r="F43" i="12"/>
  <c r="F180" i="12"/>
  <c r="F191" i="12"/>
  <c r="G208" i="12"/>
  <c r="G218" i="12"/>
  <c r="D235" i="12"/>
  <c r="D246" i="12"/>
  <c r="E262" i="12"/>
  <c r="G289" i="12"/>
  <c r="G300" i="12"/>
  <c r="E317" i="12"/>
  <c r="E328" i="12"/>
  <c r="F344" i="12"/>
  <c r="G372" i="12"/>
  <c r="G383" i="12"/>
  <c r="G400" i="12"/>
  <c r="G411" i="12"/>
  <c r="D428" i="12"/>
  <c r="D439" i="12"/>
  <c r="E467" i="12"/>
  <c r="E456" i="12"/>
  <c r="F484" i="12"/>
  <c r="F494" i="12"/>
  <c r="L550" i="12"/>
  <c r="L540" i="12"/>
  <c r="H550" i="12"/>
  <c r="H540" i="12"/>
  <c r="D550" i="12"/>
  <c r="D540" i="12"/>
  <c r="N566" i="12"/>
  <c r="N577" i="12"/>
  <c r="J577" i="12"/>
  <c r="J566" i="12"/>
  <c r="F566" i="12"/>
  <c r="F577" i="12"/>
  <c r="C208" i="12"/>
  <c r="C456" i="12"/>
  <c r="C566" i="12"/>
  <c r="C235" i="12"/>
  <c r="Q289" i="12"/>
  <c r="C400" i="12"/>
  <c r="C262" i="12"/>
  <c r="C540" i="12"/>
  <c r="C428" i="12"/>
  <c r="C567" i="10"/>
  <c r="D549" i="10"/>
  <c r="C541" i="10"/>
  <c r="C578" i="12" l="1"/>
  <c r="C579" i="12" s="1"/>
  <c r="C513" i="10"/>
  <c r="C485" i="10"/>
  <c r="G452" i="10"/>
  <c r="H452" i="10"/>
  <c r="I452" i="10"/>
  <c r="J452" i="10"/>
  <c r="K452" i="10"/>
  <c r="L452" i="10"/>
  <c r="M452" i="10"/>
  <c r="N452" i="10"/>
  <c r="O452" i="10"/>
  <c r="C456" i="10"/>
  <c r="C428" i="10"/>
  <c r="E399" i="10"/>
  <c r="F399" i="10"/>
  <c r="C399" i="10"/>
  <c r="C411" i="10" s="1"/>
  <c r="C372" i="10"/>
  <c r="C344" i="10"/>
  <c r="C317" i="10"/>
  <c r="C289" i="10"/>
  <c r="C234" i="10"/>
  <c r="C207" i="10"/>
  <c r="E206" i="10"/>
  <c r="F206" i="10"/>
  <c r="G206" i="10"/>
  <c r="H206" i="10"/>
  <c r="I206" i="10"/>
  <c r="J206" i="10"/>
  <c r="K206" i="10"/>
  <c r="L206" i="10"/>
  <c r="M206" i="10"/>
  <c r="N206" i="10"/>
  <c r="O206" i="10"/>
  <c r="D206" i="10"/>
  <c r="C179" i="10"/>
  <c r="P153" i="10"/>
  <c r="C125" i="10"/>
  <c r="C72" i="10"/>
  <c r="C43" i="10"/>
  <c r="E42" i="10"/>
  <c r="F42" i="10"/>
  <c r="G42" i="10"/>
  <c r="H42" i="10"/>
  <c r="I42" i="10"/>
  <c r="J42" i="10"/>
  <c r="K42" i="10"/>
  <c r="L42" i="10"/>
  <c r="M42" i="10"/>
  <c r="N42" i="10"/>
  <c r="O42" i="10"/>
  <c r="D42" i="10"/>
  <c r="L207" i="10" l="1"/>
  <c r="L217" i="10"/>
  <c r="D43" i="10"/>
  <c r="D54" i="10"/>
  <c r="M207" i="10"/>
  <c r="M217" i="10"/>
  <c r="I207" i="10"/>
  <c r="I217" i="10"/>
  <c r="E207" i="10"/>
  <c r="E217" i="10"/>
  <c r="F400" i="10"/>
  <c r="G43" i="10"/>
  <c r="G54" i="10"/>
  <c r="D207" i="10"/>
  <c r="D217" i="10"/>
  <c r="H207" i="10"/>
  <c r="H217" i="10"/>
  <c r="E400" i="10"/>
  <c r="O207" i="10"/>
  <c r="O217" i="10"/>
  <c r="K207" i="10"/>
  <c r="K217" i="10"/>
  <c r="G207" i="10"/>
  <c r="G217" i="10"/>
  <c r="N207" i="10"/>
  <c r="N217" i="10"/>
  <c r="J207" i="10"/>
  <c r="J217" i="10"/>
  <c r="F207" i="10"/>
  <c r="F217" i="10"/>
  <c r="Q215" i="10"/>
  <c r="C400" i="10"/>
  <c r="C17" i="10"/>
  <c r="E12" i="10" l="1"/>
  <c r="F12" i="10"/>
  <c r="E537" i="10" l="1"/>
  <c r="H537" i="10"/>
  <c r="I537" i="10"/>
  <c r="J537" i="10"/>
  <c r="K537" i="10"/>
  <c r="L537" i="10"/>
  <c r="M537" i="10"/>
  <c r="N537" i="10"/>
  <c r="O537" i="10"/>
  <c r="Q188" i="10"/>
  <c r="E178" i="10"/>
  <c r="F178" i="10"/>
  <c r="G178" i="10"/>
  <c r="H178" i="10"/>
  <c r="I178" i="10"/>
  <c r="J178" i="10"/>
  <c r="K178" i="10"/>
  <c r="L178" i="10"/>
  <c r="M178" i="10"/>
  <c r="N178" i="10"/>
  <c r="O178" i="10"/>
  <c r="D178" i="10"/>
  <c r="E175" i="10"/>
  <c r="F175" i="10"/>
  <c r="H175" i="10"/>
  <c r="I175" i="10"/>
  <c r="J175" i="10"/>
  <c r="K175" i="10"/>
  <c r="L175" i="10"/>
  <c r="M175" i="10"/>
  <c r="N175" i="10"/>
  <c r="O175" i="10"/>
  <c r="L179" i="10" l="1"/>
  <c r="L190" i="10"/>
  <c r="H179" i="10"/>
  <c r="H190" i="10"/>
  <c r="G179" i="10"/>
  <c r="Q179" i="10" s="1"/>
  <c r="G190" i="10"/>
  <c r="Q190" i="10" s="1"/>
  <c r="O190" i="10"/>
  <c r="K190" i="10"/>
  <c r="F179" i="10"/>
  <c r="F190" i="10"/>
  <c r="N190" i="10"/>
  <c r="J190" i="10"/>
  <c r="E179" i="10"/>
  <c r="E190" i="10"/>
  <c r="M190" i="10"/>
  <c r="I190" i="10"/>
  <c r="D179" i="10"/>
  <c r="D190" i="10"/>
  <c r="O179" i="10"/>
  <c r="K179" i="10"/>
  <c r="N179" i="10"/>
  <c r="J179" i="10"/>
  <c r="M179" i="10"/>
  <c r="I179" i="10"/>
  <c r="Q161" i="10"/>
  <c r="Q400" i="10"/>
  <c r="Q540" i="12"/>
  <c r="Q575" i="12"/>
  <c r="Q548" i="12"/>
  <c r="Q521" i="12"/>
  <c r="H483" i="12"/>
  <c r="I483" i="12"/>
  <c r="J483" i="12"/>
  <c r="K483" i="12"/>
  <c r="L483" i="12"/>
  <c r="M483" i="12"/>
  <c r="N483" i="12"/>
  <c r="O483" i="12"/>
  <c r="H455" i="12"/>
  <c r="I455" i="12"/>
  <c r="J455" i="12"/>
  <c r="K455" i="12"/>
  <c r="L455" i="12"/>
  <c r="M455" i="12"/>
  <c r="N455" i="12"/>
  <c r="O455" i="12"/>
  <c r="O437" i="12"/>
  <c r="E437" i="12"/>
  <c r="E439" i="12" s="1"/>
  <c r="F437" i="12"/>
  <c r="F439" i="12" s="1"/>
  <c r="Q437" i="12"/>
  <c r="H437" i="12"/>
  <c r="I437" i="12"/>
  <c r="J437" i="12"/>
  <c r="K437" i="12"/>
  <c r="L437" i="12"/>
  <c r="M437" i="12"/>
  <c r="N437" i="12"/>
  <c r="H427" i="12"/>
  <c r="I427" i="12"/>
  <c r="J427" i="12"/>
  <c r="K427" i="12"/>
  <c r="L427" i="12"/>
  <c r="M427" i="12"/>
  <c r="N427" i="12"/>
  <c r="O427" i="12"/>
  <c r="Q409" i="12"/>
  <c r="H399" i="12"/>
  <c r="I399" i="12"/>
  <c r="J399" i="12"/>
  <c r="K399" i="12"/>
  <c r="L399" i="12"/>
  <c r="M399" i="12"/>
  <c r="N399" i="12"/>
  <c r="O399" i="12"/>
  <c r="H371" i="12"/>
  <c r="I371" i="12"/>
  <c r="J371" i="12"/>
  <c r="K371" i="12"/>
  <c r="L371" i="12"/>
  <c r="M371" i="12"/>
  <c r="N371" i="12"/>
  <c r="O371" i="12"/>
  <c r="E353" i="12"/>
  <c r="E355" i="12" s="1"/>
  <c r="F353" i="12"/>
  <c r="F355" i="12" s="1"/>
  <c r="G353" i="12"/>
  <c r="H353" i="12"/>
  <c r="I353" i="12"/>
  <c r="J353" i="12"/>
  <c r="K353" i="12"/>
  <c r="L353" i="12"/>
  <c r="M353" i="12"/>
  <c r="N353" i="12"/>
  <c r="O353" i="12"/>
  <c r="D353" i="12"/>
  <c r="D355" i="12" s="1"/>
  <c r="H343" i="12"/>
  <c r="I343" i="12"/>
  <c r="J343" i="12"/>
  <c r="K343" i="12"/>
  <c r="L343" i="12"/>
  <c r="M343" i="12"/>
  <c r="N343" i="12"/>
  <c r="O343" i="12"/>
  <c r="H288" i="12"/>
  <c r="I288" i="12"/>
  <c r="J288" i="12"/>
  <c r="K288" i="12"/>
  <c r="L288" i="12"/>
  <c r="M288" i="12"/>
  <c r="N288" i="12"/>
  <c r="O288" i="12"/>
  <c r="O271" i="12"/>
  <c r="E271" i="12"/>
  <c r="E273" i="12" s="1"/>
  <c r="F271" i="12"/>
  <c r="F273" i="12" s="1"/>
  <c r="G271" i="12"/>
  <c r="G273" i="12" s="1"/>
  <c r="H271" i="12"/>
  <c r="I271" i="12"/>
  <c r="J271" i="12"/>
  <c r="K271" i="12"/>
  <c r="L271" i="12"/>
  <c r="M271" i="12"/>
  <c r="N271" i="12"/>
  <c r="H261" i="12"/>
  <c r="I261" i="12"/>
  <c r="J261" i="12"/>
  <c r="K261" i="12"/>
  <c r="L261" i="12"/>
  <c r="M261" i="12"/>
  <c r="N261" i="12"/>
  <c r="O261" i="12"/>
  <c r="Q216" i="12"/>
  <c r="H207" i="12"/>
  <c r="I207" i="12"/>
  <c r="J207" i="12"/>
  <c r="K207" i="12"/>
  <c r="L207" i="12"/>
  <c r="M207" i="12"/>
  <c r="N207" i="12"/>
  <c r="O207" i="12"/>
  <c r="H179" i="12"/>
  <c r="I179" i="12"/>
  <c r="J179" i="12"/>
  <c r="K179" i="12"/>
  <c r="L179" i="12"/>
  <c r="M179" i="12"/>
  <c r="N179" i="12"/>
  <c r="O179" i="12"/>
  <c r="Q162" i="12"/>
  <c r="E153" i="12"/>
  <c r="F153" i="12"/>
  <c r="G153" i="12"/>
  <c r="H153" i="12"/>
  <c r="I153" i="12"/>
  <c r="J153" i="12"/>
  <c r="K153" i="12"/>
  <c r="L153" i="12"/>
  <c r="M153" i="12"/>
  <c r="N153" i="12"/>
  <c r="O153" i="12"/>
  <c r="D153" i="12"/>
  <c r="Q81" i="12"/>
  <c r="G576" i="10"/>
  <c r="H576" i="10"/>
  <c r="I576" i="10"/>
  <c r="J576" i="10"/>
  <c r="K576" i="10"/>
  <c r="L576" i="10"/>
  <c r="M576" i="10"/>
  <c r="N576" i="10"/>
  <c r="O576" i="10"/>
  <c r="D566" i="10"/>
  <c r="D578" i="10" s="1"/>
  <c r="E566" i="10"/>
  <c r="E578" i="10" s="1"/>
  <c r="F566" i="10"/>
  <c r="G566" i="10"/>
  <c r="H566" i="10"/>
  <c r="I566" i="10"/>
  <c r="J566" i="10"/>
  <c r="K566" i="10"/>
  <c r="L566" i="10"/>
  <c r="M566" i="10"/>
  <c r="N566" i="10"/>
  <c r="O566" i="10"/>
  <c r="E549" i="10"/>
  <c r="G549" i="10"/>
  <c r="Q549" i="10" s="1"/>
  <c r="H549" i="10"/>
  <c r="H551" i="10" s="1"/>
  <c r="I549" i="10"/>
  <c r="J549" i="10"/>
  <c r="K549" i="10"/>
  <c r="L549" i="10"/>
  <c r="M549" i="10"/>
  <c r="N549" i="10"/>
  <c r="O549" i="10"/>
  <c r="E540" i="10"/>
  <c r="E541" i="10" s="1"/>
  <c r="F540" i="10"/>
  <c r="G540" i="10"/>
  <c r="H540" i="10"/>
  <c r="H541" i="10" s="1"/>
  <c r="I540" i="10"/>
  <c r="I541" i="10" s="1"/>
  <c r="J540" i="10"/>
  <c r="J551" i="10" s="1"/>
  <c r="K540" i="10"/>
  <c r="K541" i="10" s="1"/>
  <c r="L540" i="10"/>
  <c r="L541" i="10" s="1"/>
  <c r="M540" i="10"/>
  <c r="M541" i="10" s="1"/>
  <c r="N540" i="10"/>
  <c r="N551" i="10" s="1"/>
  <c r="O540" i="10"/>
  <c r="O541" i="10" s="1"/>
  <c r="D540" i="10"/>
  <c r="D551" i="10" s="1"/>
  <c r="E522" i="10"/>
  <c r="F522" i="10"/>
  <c r="G522" i="10"/>
  <c r="Q522" i="10" s="1"/>
  <c r="H522" i="10"/>
  <c r="I522" i="10"/>
  <c r="J522" i="10"/>
  <c r="K522" i="10"/>
  <c r="L522" i="10"/>
  <c r="M522" i="10"/>
  <c r="N522" i="10"/>
  <c r="O522" i="10"/>
  <c r="D522" i="10"/>
  <c r="E512" i="10"/>
  <c r="F512" i="10"/>
  <c r="G512" i="10"/>
  <c r="G524" i="10" s="1"/>
  <c r="H512" i="10"/>
  <c r="I512" i="10"/>
  <c r="J512" i="10"/>
  <c r="K512" i="10"/>
  <c r="L512" i="10"/>
  <c r="M512" i="10"/>
  <c r="N512" i="10"/>
  <c r="O512" i="10"/>
  <c r="D512" i="10"/>
  <c r="D524" i="10" s="1"/>
  <c r="E524" i="10"/>
  <c r="G493" i="10"/>
  <c r="Q493" i="10" s="1"/>
  <c r="H493" i="10"/>
  <c r="I493" i="10"/>
  <c r="J493" i="10"/>
  <c r="K493" i="10"/>
  <c r="L493" i="10"/>
  <c r="M493" i="10"/>
  <c r="N493" i="10"/>
  <c r="O493" i="10"/>
  <c r="E484" i="10"/>
  <c r="E495" i="10" s="1"/>
  <c r="F484" i="10"/>
  <c r="F495" i="10" s="1"/>
  <c r="G484" i="10"/>
  <c r="H484" i="10"/>
  <c r="I484" i="10"/>
  <c r="J484" i="10"/>
  <c r="K484" i="10"/>
  <c r="L484" i="10"/>
  <c r="M484" i="10"/>
  <c r="N484" i="10"/>
  <c r="O484" i="10"/>
  <c r="D484" i="10"/>
  <c r="D495" i="10" s="1"/>
  <c r="Q466" i="10"/>
  <c r="E455" i="10"/>
  <c r="E468" i="10" s="1"/>
  <c r="F455" i="10"/>
  <c r="G455" i="10"/>
  <c r="H455" i="10"/>
  <c r="H468" i="10" s="1"/>
  <c r="I455" i="10"/>
  <c r="I468" i="10" s="1"/>
  <c r="J455" i="10"/>
  <c r="J468" i="10" s="1"/>
  <c r="K455" i="10"/>
  <c r="K468" i="10" s="1"/>
  <c r="L455" i="10"/>
  <c r="L468" i="10" s="1"/>
  <c r="M455" i="10"/>
  <c r="M468" i="10" s="1"/>
  <c r="N455" i="10"/>
  <c r="N468" i="10" s="1"/>
  <c r="O455" i="10"/>
  <c r="O468" i="10" s="1"/>
  <c r="D455" i="10"/>
  <c r="D468" i="10" s="1"/>
  <c r="Q437" i="10"/>
  <c r="I164" i="12" l="1"/>
  <c r="I154" i="12"/>
  <c r="M191" i="12"/>
  <c r="M180" i="12"/>
  <c r="M208" i="12"/>
  <c r="M218" i="12"/>
  <c r="N273" i="12"/>
  <c r="N262" i="12"/>
  <c r="M289" i="12"/>
  <c r="M300" i="12"/>
  <c r="M344" i="12"/>
  <c r="M355" i="12"/>
  <c r="I383" i="12"/>
  <c r="I372" i="12"/>
  <c r="I400" i="12"/>
  <c r="I411" i="12"/>
  <c r="J439" i="12"/>
  <c r="J428" i="12"/>
  <c r="L164" i="12"/>
  <c r="L154" i="12"/>
  <c r="H180" i="12"/>
  <c r="H191" i="12"/>
  <c r="M273" i="12"/>
  <c r="M262" i="12"/>
  <c r="L300" i="12"/>
  <c r="L289" i="12"/>
  <c r="L344" i="12"/>
  <c r="L355" i="12"/>
  <c r="L383" i="12"/>
  <c r="L372" i="12"/>
  <c r="L400" i="12"/>
  <c r="L411" i="12"/>
  <c r="M439" i="12"/>
  <c r="M428" i="12"/>
  <c r="L456" i="12"/>
  <c r="L467" i="12"/>
  <c r="L484" i="12"/>
  <c r="L494" i="12"/>
  <c r="H494" i="12"/>
  <c r="H484" i="12"/>
  <c r="O164" i="12"/>
  <c r="O154" i="12"/>
  <c r="K154" i="12"/>
  <c r="K164" i="12"/>
  <c r="G154" i="12"/>
  <c r="G164" i="12"/>
  <c r="O180" i="12"/>
  <c r="O191" i="12"/>
  <c r="K191" i="12"/>
  <c r="K180" i="12"/>
  <c r="O208" i="12"/>
  <c r="O218" i="12"/>
  <c r="K208" i="12"/>
  <c r="K218" i="12"/>
  <c r="L262" i="12"/>
  <c r="L273" i="12"/>
  <c r="H262" i="12"/>
  <c r="H273" i="12"/>
  <c r="O289" i="12"/>
  <c r="O300" i="12"/>
  <c r="K300" i="12"/>
  <c r="K289" i="12"/>
  <c r="O344" i="12"/>
  <c r="O355" i="12"/>
  <c r="K355" i="12"/>
  <c r="K344" i="12"/>
  <c r="O372" i="12"/>
  <c r="O383" i="12"/>
  <c r="K372" i="12"/>
  <c r="K383" i="12"/>
  <c r="O400" i="12"/>
  <c r="O411" i="12"/>
  <c r="K400" i="12"/>
  <c r="K411" i="12"/>
  <c r="L428" i="12"/>
  <c r="L439" i="12"/>
  <c r="H428" i="12"/>
  <c r="H439" i="12"/>
  <c r="O456" i="12"/>
  <c r="O467" i="12"/>
  <c r="K456" i="12"/>
  <c r="K467" i="12"/>
  <c r="O484" i="12"/>
  <c r="O494" i="12"/>
  <c r="K484" i="12"/>
  <c r="K494" i="12"/>
  <c r="L551" i="10"/>
  <c r="M154" i="12"/>
  <c r="M164" i="12"/>
  <c r="E154" i="12"/>
  <c r="E164" i="12"/>
  <c r="I180" i="12"/>
  <c r="I191" i="12"/>
  <c r="I208" i="12"/>
  <c r="I218" i="12"/>
  <c r="J262" i="12"/>
  <c r="J273" i="12"/>
  <c r="I289" i="12"/>
  <c r="I300" i="12"/>
  <c r="I355" i="12"/>
  <c r="I344" i="12"/>
  <c r="M372" i="12"/>
  <c r="M383" i="12"/>
  <c r="M400" i="12"/>
  <c r="M411" i="12"/>
  <c r="N428" i="12"/>
  <c r="N439" i="12"/>
  <c r="D164" i="12"/>
  <c r="D154" i="12"/>
  <c r="H154" i="12"/>
  <c r="H164" i="12"/>
  <c r="L180" i="12"/>
  <c r="L191" i="12"/>
  <c r="L218" i="12"/>
  <c r="L208" i="12"/>
  <c r="H218" i="12"/>
  <c r="H208" i="12"/>
  <c r="I273" i="12"/>
  <c r="I262" i="12"/>
  <c r="H289" i="12"/>
  <c r="H300" i="12"/>
  <c r="H355" i="12"/>
  <c r="H344" i="12"/>
  <c r="H372" i="12"/>
  <c r="H383" i="12"/>
  <c r="H400" i="12"/>
  <c r="H411" i="12"/>
  <c r="I428" i="12"/>
  <c r="I439" i="12"/>
  <c r="H456" i="12"/>
  <c r="H467" i="12"/>
  <c r="N154" i="12"/>
  <c r="N164" i="12"/>
  <c r="J154" i="12"/>
  <c r="J164" i="12"/>
  <c r="F164" i="12"/>
  <c r="F154" i="12"/>
  <c r="N180" i="12"/>
  <c r="N191" i="12"/>
  <c r="J180" i="12"/>
  <c r="J191" i="12"/>
  <c r="N218" i="12"/>
  <c r="N208" i="12"/>
  <c r="J208" i="12"/>
  <c r="J218" i="12"/>
  <c r="O273" i="12"/>
  <c r="O262" i="12"/>
  <c r="K262" i="12"/>
  <c r="K273" i="12"/>
  <c r="N289" i="12"/>
  <c r="N300" i="12"/>
  <c r="J300" i="12"/>
  <c r="J289" i="12"/>
  <c r="N344" i="12"/>
  <c r="N355" i="12"/>
  <c r="J344" i="12"/>
  <c r="J355" i="12"/>
  <c r="Q353" i="12"/>
  <c r="G355" i="12"/>
  <c r="N372" i="12"/>
  <c r="N383" i="12"/>
  <c r="J372" i="12"/>
  <c r="J383" i="12"/>
  <c r="N411" i="12"/>
  <c r="N400" i="12"/>
  <c r="J400" i="12"/>
  <c r="J411" i="12"/>
  <c r="O439" i="12"/>
  <c r="O428" i="12"/>
  <c r="K428" i="12"/>
  <c r="K439" i="12"/>
  <c r="N467" i="12"/>
  <c r="N456" i="12"/>
  <c r="J467" i="12"/>
  <c r="J456" i="12"/>
  <c r="N494" i="12"/>
  <c r="N484" i="12"/>
  <c r="J494" i="12"/>
  <c r="J484" i="12"/>
  <c r="M456" i="12"/>
  <c r="M467" i="12"/>
  <c r="I456" i="12"/>
  <c r="I467" i="12"/>
  <c r="M494" i="12"/>
  <c r="M484" i="12"/>
  <c r="I484" i="12"/>
  <c r="I494" i="12"/>
  <c r="M567" i="10"/>
  <c r="M578" i="10"/>
  <c r="I567" i="10"/>
  <c r="I578" i="10"/>
  <c r="M551" i="10"/>
  <c r="K551" i="10"/>
  <c r="G456" i="10"/>
  <c r="G468" i="10"/>
  <c r="Q468" i="10" s="1"/>
  <c r="L485" i="10"/>
  <c r="L495" i="10"/>
  <c r="H485" i="10"/>
  <c r="H495" i="10"/>
  <c r="F541" i="10"/>
  <c r="F551" i="10"/>
  <c r="O567" i="10"/>
  <c r="O578" i="10"/>
  <c r="K567" i="10"/>
  <c r="K578" i="10"/>
  <c r="G567" i="10"/>
  <c r="G578" i="10"/>
  <c r="Q578" i="10" s="1"/>
  <c r="N541" i="10"/>
  <c r="F456" i="10"/>
  <c r="F468" i="10"/>
  <c r="O485" i="10"/>
  <c r="O495" i="10"/>
  <c r="K485" i="10"/>
  <c r="K495" i="10"/>
  <c r="G495" i="10"/>
  <c r="Q495" i="10" s="1"/>
  <c r="N567" i="10"/>
  <c r="N578" i="10"/>
  <c r="J567" i="10"/>
  <c r="J578" i="10"/>
  <c r="F567" i="10"/>
  <c r="F578" i="10"/>
  <c r="I551" i="10"/>
  <c r="E551" i="10"/>
  <c r="N485" i="10"/>
  <c r="N495" i="10"/>
  <c r="J485" i="10"/>
  <c r="J495" i="10"/>
  <c r="M485" i="10"/>
  <c r="M495" i="10"/>
  <c r="I485" i="10"/>
  <c r="I495" i="10"/>
  <c r="G541" i="10"/>
  <c r="Q541" i="10" s="1"/>
  <c r="G551" i="10"/>
  <c r="L567" i="10"/>
  <c r="L578" i="10"/>
  <c r="H567" i="10"/>
  <c r="H578" i="10"/>
  <c r="J541" i="10"/>
  <c r="O551" i="10"/>
  <c r="Q550" i="12"/>
  <c r="Q523" i="12"/>
  <c r="G485" i="10"/>
  <c r="Q485" i="10" s="1"/>
  <c r="F485" i="10"/>
  <c r="D456" i="10"/>
  <c r="E485" i="10"/>
  <c r="E567" i="10"/>
  <c r="D485" i="10"/>
  <c r="F524" i="10"/>
  <c r="F513" i="10"/>
  <c r="D567" i="10"/>
  <c r="Q551" i="10"/>
  <c r="O524" i="10"/>
  <c r="K524" i="10"/>
  <c r="Q576" i="10"/>
  <c r="L524" i="10"/>
  <c r="H524" i="10"/>
  <c r="N524" i="10"/>
  <c r="J524" i="10"/>
  <c r="M524" i="10"/>
  <c r="I524" i="10"/>
  <c r="O456" i="10"/>
  <c r="K456" i="10"/>
  <c r="Q456" i="10"/>
  <c r="N456" i="10"/>
  <c r="J456" i="10"/>
  <c r="D513" i="10"/>
  <c r="Q567" i="10"/>
  <c r="M456" i="10"/>
  <c r="I456" i="10"/>
  <c r="E456" i="10"/>
  <c r="G513" i="10"/>
  <c r="Q513" i="10" s="1"/>
  <c r="Q524" i="10"/>
  <c r="L456" i="10"/>
  <c r="H456" i="10"/>
  <c r="Q439" i="12"/>
  <c r="Q328" i="12"/>
  <c r="Q411" i="12"/>
  <c r="Q381" i="12"/>
  <c r="Q383" i="12"/>
  <c r="Q326" i="12"/>
  <c r="Q271" i="12"/>
  <c r="Q273" i="12"/>
  <c r="Q244" i="12"/>
  <c r="Q246" i="12"/>
  <c r="Q83" i="12"/>
  <c r="Q134" i="12"/>
  <c r="Q107" i="12"/>
  <c r="Q109" i="12"/>
  <c r="Q72" i="12"/>
  <c r="D99" i="12"/>
  <c r="Q235" i="12"/>
  <c r="Q262" i="12"/>
  <c r="Q317" i="12"/>
  <c r="Q99" i="12"/>
  <c r="Q154" i="12"/>
  <c r="Q164" i="12"/>
  <c r="Q189" i="12"/>
  <c r="Q191" i="12"/>
  <c r="Q298" i="12"/>
  <c r="Q300" i="12"/>
  <c r="Q344" i="12"/>
  <c r="Q355" i="12"/>
  <c r="Q428" i="12"/>
  <c r="Q512" i="12"/>
  <c r="Q577" i="12"/>
  <c r="Q566" i="12"/>
  <c r="Q494" i="12"/>
  <c r="Q484" i="12"/>
  <c r="Q467" i="12"/>
  <c r="Q456" i="12"/>
  <c r="Q372" i="12"/>
  <c r="Q400" i="12"/>
  <c r="Q218" i="12"/>
  <c r="Q208" i="12"/>
  <c r="Q136" i="12"/>
  <c r="Q125" i="12"/>
  <c r="O513" i="10"/>
  <c r="M513" i="10"/>
  <c r="K513" i="10"/>
  <c r="I513" i="10"/>
  <c r="E513" i="10"/>
  <c r="N513" i="10"/>
  <c r="L513" i="10"/>
  <c r="J513" i="10"/>
  <c r="H513" i="10"/>
  <c r="D541" i="10"/>
  <c r="E427" i="10"/>
  <c r="F427" i="10"/>
  <c r="G427" i="10"/>
  <c r="H427" i="10"/>
  <c r="I427" i="10"/>
  <c r="J427" i="10"/>
  <c r="K427" i="10"/>
  <c r="L427" i="10"/>
  <c r="M427" i="10"/>
  <c r="N427" i="10"/>
  <c r="O427" i="10"/>
  <c r="D427" i="10"/>
  <c r="E424" i="10"/>
  <c r="E439" i="10" s="1"/>
  <c r="H424" i="10"/>
  <c r="I424" i="10"/>
  <c r="J424" i="10"/>
  <c r="J439" i="10" s="1"/>
  <c r="K424" i="10"/>
  <c r="K439" i="10" s="1"/>
  <c r="L424" i="10"/>
  <c r="M424" i="10"/>
  <c r="N424" i="10"/>
  <c r="N439" i="10" s="1"/>
  <c r="O424" i="10"/>
  <c r="O439" i="10" s="1"/>
  <c r="E409" i="10"/>
  <c r="E411" i="10" s="1"/>
  <c r="F409" i="10"/>
  <c r="F411" i="10" s="1"/>
  <c r="H409" i="10"/>
  <c r="I409" i="10"/>
  <c r="J409" i="10"/>
  <c r="K409" i="10"/>
  <c r="L409" i="10"/>
  <c r="M409" i="10"/>
  <c r="N409" i="10"/>
  <c r="O409" i="10"/>
  <c r="H399" i="10"/>
  <c r="I399" i="10"/>
  <c r="J399" i="10"/>
  <c r="K399" i="10"/>
  <c r="L399" i="10"/>
  <c r="M399" i="10"/>
  <c r="N399" i="10"/>
  <c r="O399" i="10"/>
  <c r="E381" i="10"/>
  <c r="H381" i="10"/>
  <c r="I381" i="10"/>
  <c r="J381" i="10"/>
  <c r="K381" i="10"/>
  <c r="L381" i="10"/>
  <c r="M381" i="10"/>
  <c r="N381" i="10"/>
  <c r="O381" i="10"/>
  <c r="E371" i="10"/>
  <c r="F371" i="10"/>
  <c r="G371" i="10"/>
  <c r="H371" i="10"/>
  <c r="I371" i="10"/>
  <c r="J371" i="10"/>
  <c r="K371" i="10"/>
  <c r="L371" i="10"/>
  <c r="M371" i="10"/>
  <c r="N371" i="10"/>
  <c r="O371" i="10"/>
  <c r="D371" i="10"/>
  <c r="E368" i="10"/>
  <c r="F368" i="10"/>
  <c r="H368" i="10"/>
  <c r="I368" i="10"/>
  <c r="J368" i="10"/>
  <c r="J383" i="10" s="1"/>
  <c r="K368" i="10"/>
  <c r="L368" i="10"/>
  <c r="M368" i="10"/>
  <c r="N368" i="10"/>
  <c r="N383" i="10" s="1"/>
  <c r="O368" i="10"/>
  <c r="E353" i="10"/>
  <c r="F353" i="10"/>
  <c r="Q353" i="10"/>
  <c r="H353" i="10"/>
  <c r="I353" i="10"/>
  <c r="J353" i="10"/>
  <c r="K353" i="10"/>
  <c r="L353" i="10"/>
  <c r="M353" i="10"/>
  <c r="N353" i="10"/>
  <c r="O353" i="10"/>
  <c r="E343" i="10"/>
  <c r="F343" i="10"/>
  <c r="G343" i="10"/>
  <c r="H343" i="10"/>
  <c r="I343" i="10"/>
  <c r="J343" i="10"/>
  <c r="K343" i="10"/>
  <c r="L343" i="10"/>
  <c r="M343" i="10"/>
  <c r="N343" i="10"/>
  <c r="O343" i="10"/>
  <c r="D343" i="10"/>
  <c r="E316" i="10"/>
  <c r="F316" i="10"/>
  <c r="G316" i="10"/>
  <c r="H316" i="10"/>
  <c r="I316" i="10"/>
  <c r="J316" i="10"/>
  <c r="K316" i="10"/>
  <c r="L316" i="10"/>
  <c r="M316" i="10"/>
  <c r="N316" i="10"/>
  <c r="O316" i="10"/>
  <c r="D316" i="10"/>
  <c r="E298" i="10"/>
  <c r="F298" i="10"/>
  <c r="H298" i="10"/>
  <c r="I298" i="10"/>
  <c r="J298" i="10"/>
  <c r="K298" i="10"/>
  <c r="L298" i="10"/>
  <c r="M298" i="10"/>
  <c r="N298" i="10"/>
  <c r="O298" i="10"/>
  <c r="E288" i="10"/>
  <c r="F288" i="10"/>
  <c r="G288" i="10"/>
  <c r="H288" i="10"/>
  <c r="I288" i="10"/>
  <c r="J288" i="10"/>
  <c r="K288" i="10"/>
  <c r="L288" i="10"/>
  <c r="M288" i="10"/>
  <c r="N288" i="10"/>
  <c r="O288" i="10"/>
  <c r="D288" i="10"/>
  <c r="O270" i="10"/>
  <c r="F270" i="10"/>
  <c r="Q270" i="10"/>
  <c r="H270" i="10"/>
  <c r="I270" i="10"/>
  <c r="J270" i="10"/>
  <c r="K270" i="10"/>
  <c r="L270" i="10"/>
  <c r="M270" i="10"/>
  <c r="N270" i="10"/>
  <c r="D260" i="10"/>
  <c r="D272" i="10" s="1"/>
  <c r="E260" i="10"/>
  <c r="E272" i="10" s="1"/>
  <c r="F260" i="10"/>
  <c r="G260" i="10"/>
  <c r="G272" i="10" s="1"/>
  <c r="H260" i="10"/>
  <c r="I260" i="10"/>
  <c r="J260" i="10"/>
  <c r="K260" i="10"/>
  <c r="K272" i="10" s="1"/>
  <c r="L260" i="10"/>
  <c r="M260" i="10"/>
  <c r="N260" i="10"/>
  <c r="O260" i="10"/>
  <c r="C260" i="10"/>
  <c r="C272" i="10" s="1"/>
  <c r="Q243" i="10"/>
  <c r="E233" i="10"/>
  <c r="E245" i="10" s="1"/>
  <c r="F233" i="10"/>
  <c r="F245" i="10" s="1"/>
  <c r="G233" i="10"/>
  <c r="G245" i="10" s="1"/>
  <c r="H233" i="10"/>
  <c r="H245" i="10" s="1"/>
  <c r="I233" i="10"/>
  <c r="I245" i="10" s="1"/>
  <c r="J233" i="10"/>
  <c r="J245" i="10" s="1"/>
  <c r="K233" i="10"/>
  <c r="K245" i="10" s="1"/>
  <c r="L233" i="10"/>
  <c r="L245" i="10" s="1"/>
  <c r="M233" i="10"/>
  <c r="M245" i="10" s="1"/>
  <c r="N233" i="10"/>
  <c r="N245" i="10" s="1"/>
  <c r="O233" i="10"/>
  <c r="O245" i="10" s="1"/>
  <c r="D233" i="10"/>
  <c r="D245" i="10" s="1"/>
  <c r="D152" i="10"/>
  <c r="D163" i="10" s="1"/>
  <c r="E152" i="10"/>
  <c r="F152" i="10"/>
  <c r="G152" i="10"/>
  <c r="H152" i="10"/>
  <c r="I152" i="10"/>
  <c r="J152" i="10"/>
  <c r="K152" i="10"/>
  <c r="L152" i="10"/>
  <c r="M152" i="10"/>
  <c r="N152" i="10"/>
  <c r="O152" i="10"/>
  <c r="C152" i="10"/>
  <c r="C163" i="10" s="1"/>
  <c r="E149" i="10"/>
  <c r="E163" i="10" s="1"/>
  <c r="F149" i="10"/>
  <c r="F163" i="10" s="1"/>
  <c r="H149" i="10"/>
  <c r="I149" i="10"/>
  <c r="J149" i="10"/>
  <c r="J163" i="10" s="1"/>
  <c r="K149" i="10"/>
  <c r="L149" i="10"/>
  <c r="M149" i="10"/>
  <c r="N149" i="10"/>
  <c r="N163" i="10" s="1"/>
  <c r="O149" i="10"/>
  <c r="E124" i="10"/>
  <c r="E136" i="10" s="1"/>
  <c r="F124" i="10"/>
  <c r="F136" i="10" s="1"/>
  <c r="G124" i="10"/>
  <c r="G136" i="10" s="1"/>
  <c r="H124" i="10"/>
  <c r="H136" i="10" s="1"/>
  <c r="I124" i="10"/>
  <c r="I136" i="10" s="1"/>
  <c r="J124" i="10"/>
  <c r="J136" i="10" s="1"/>
  <c r="K124" i="10"/>
  <c r="K136" i="10" s="1"/>
  <c r="L124" i="10"/>
  <c r="L136" i="10" s="1"/>
  <c r="M124" i="10"/>
  <c r="M136" i="10" s="1"/>
  <c r="N124" i="10"/>
  <c r="N136" i="10" s="1"/>
  <c r="O124" i="10"/>
  <c r="O136" i="10" s="1"/>
  <c r="D124" i="10"/>
  <c r="D136" i="10" s="1"/>
  <c r="E107" i="10"/>
  <c r="F107" i="10"/>
  <c r="H107" i="10"/>
  <c r="I107" i="10"/>
  <c r="J107" i="10"/>
  <c r="K107" i="10"/>
  <c r="L107" i="10"/>
  <c r="M107" i="10"/>
  <c r="N107" i="10"/>
  <c r="O107" i="10"/>
  <c r="D98" i="10"/>
  <c r="E98" i="10"/>
  <c r="F98" i="10"/>
  <c r="G98" i="10"/>
  <c r="G109" i="10" s="1"/>
  <c r="H98" i="10"/>
  <c r="I98" i="10"/>
  <c r="J98" i="10"/>
  <c r="K98" i="10"/>
  <c r="L98" i="10"/>
  <c r="M98" i="10"/>
  <c r="N98" i="10"/>
  <c r="O98" i="10"/>
  <c r="H95" i="10"/>
  <c r="H109" i="10" s="1"/>
  <c r="I95" i="10"/>
  <c r="I109" i="10" s="1"/>
  <c r="J95" i="10"/>
  <c r="J109" i="10" s="1"/>
  <c r="K95" i="10"/>
  <c r="L95" i="10"/>
  <c r="L109" i="10" s="1"/>
  <c r="M95" i="10"/>
  <c r="M109" i="10" s="1"/>
  <c r="N95" i="10"/>
  <c r="N109" i="10" s="1"/>
  <c r="O95" i="10"/>
  <c r="E81" i="10"/>
  <c r="F81" i="10"/>
  <c r="H81" i="10"/>
  <c r="I81" i="10"/>
  <c r="J81" i="10"/>
  <c r="K81" i="10"/>
  <c r="L81" i="10"/>
  <c r="M81" i="10"/>
  <c r="N81" i="10"/>
  <c r="O81" i="10"/>
  <c r="E71" i="10"/>
  <c r="F71" i="10"/>
  <c r="F83" i="10" s="1"/>
  <c r="G71" i="10"/>
  <c r="H71" i="10"/>
  <c r="I71" i="10"/>
  <c r="J71" i="10"/>
  <c r="K71" i="10"/>
  <c r="K83" i="10" s="1"/>
  <c r="L71" i="10"/>
  <c r="M71" i="10"/>
  <c r="N71" i="10"/>
  <c r="O71" i="10"/>
  <c r="O83" i="10" s="1"/>
  <c r="D71" i="10"/>
  <c r="N83" i="10" l="1"/>
  <c r="J83" i="10"/>
  <c r="O109" i="10"/>
  <c r="N272" i="10"/>
  <c r="J272" i="10"/>
  <c r="M383" i="10"/>
  <c r="I383" i="10"/>
  <c r="M163" i="10"/>
  <c r="I163" i="10"/>
  <c r="F272" i="10"/>
  <c r="L83" i="10"/>
  <c r="H83" i="10"/>
  <c r="E109" i="10"/>
  <c r="O163" i="10"/>
  <c r="K163" i="10"/>
  <c r="L272" i="10"/>
  <c r="H272" i="10"/>
  <c r="M289" i="10"/>
  <c r="M300" i="10"/>
  <c r="I289" i="10"/>
  <c r="I300" i="10"/>
  <c r="O317" i="10"/>
  <c r="O328" i="10"/>
  <c r="K317" i="10"/>
  <c r="K328" i="10"/>
  <c r="O344" i="10"/>
  <c r="O355" i="10"/>
  <c r="K344" i="10"/>
  <c r="K355" i="10"/>
  <c r="G344" i="10"/>
  <c r="G355" i="10"/>
  <c r="Q355" i="10" s="1"/>
  <c r="D372" i="10"/>
  <c r="D383" i="10"/>
  <c r="L400" i="10"/>
  <c r="L411" i="10"/>
  <c r="H400" i="10"/>
  <c r="H411" i="10"/>
  <c r="D428" i="10"/>
  <c r="D439" i="10"/>
  <c r="M83" i="10"/>
  <c r="I83" i="10"/>
  <c r="E83" i="10"/>
  <c r="F109" i="10"/>
  <c r="L163" i="10"/>
  <c r="H163" i="10"/>
  <c r="G153" i="10"/>
  <c r="G163" i="10"/>
  <c r="Q163" i="10" s="1"/>
  <c r="M272" i="10"/>
  <c r="I272" i="10"/>
  <c r="D289" i="10"/>
  <c r="D300" i="10"/>
  <c r="L289" i="10"/>
  <c r="L300" i="10"/>
  <c r="H289" i="10"/>
  <c r="H300" i="10"/>
  <c r="N317" i="10"/>
  <c r="N328" i="10"/>
  <c r="J317" i="10"/>
  <c r="J328" i="10"/>
  <c r="F317" i="10"/>
  <c r="F328" i="10"/>
  <c r="N344" i="10"/>
  <c r="N355" i="10"/>
  <c r="J344" i="10"/>
  <c r="J355" i="10"/>
  <c r="F344" i="10"/>
  <c r="F355" i="10"/>
  <c r="L372" i="10"/>
  <c r="L383" i="10"/>
  <c r="H372" i="10"/>
  <c r="H383" i="10"/>
  <c r="G372" i="10"/>
  <c r="G383" i="10"/>
  <c r="O400" i="10"/>
  <c r="O411" i="10"/>
  <c r="K400" i="10"/>
  <c r="K411" i="10"/>
  <c r="M439" i="10"/>
  <c r="I439" i="10"/>
  <c r="G428" i="10"/>
  <c r="G439" i="10"/>
  <c r="D72" i="10"/>
  <c r="D83" i="10"/>
  <c r="O289" i="10"/>
  <c r="O300" i="10"/>
  <c r="K289" i="10"/>
  <c r="K300" i="10"/>
  <c r="G289" i="10"/>
  <c r="Q289" i="10" s="1"/>
  <c r="G300" i="10"/>
  <c r="M317" i="10"/>
  <c r="M328" i="10"/>
  <c r="I317" i="10"/>
  <c r="I328" i="10"/>
  <c r="E317" i="10"/>
  <c r="E328" i="10"/>
  <c r="M344" i="10"/>
  <c r="M355" i="10"/>
  <c r="I344" i="10"/>
  <c r="I355" i="10"/>
  <c r="E344" i="10"/>
  <c r="E355" i="10"/>
  <c r="O383" i="10"/>
  <c r="K383" i="10"/>
  <c r="F372" i="10"/>
  <c r="F383" i="10"/>
  <c r="N400" i="10"/>
  <c r="N411" i="10"/>
  <c r="J400" i="10"/>
  <c r="J411" i="10"/>
  <c r="L439" i="10"/>
  <c r="H439" i="10"/>
  <c r="F428" i="10"/>
  <c r="F439" i="10"/>
  <c r="K109" i="10"/>
  <c r="E289" i="10"/>
  <c r="E300" i="10"/>
  <c r="G317" i="10"/>
  <c r="G328" i="10"/>
  <c r="G72" i="10"/>
  <c r="G83" i="10"/>
  <c r="Q83" i="10" s="1"/>
  <c r="D99" i="10"/>
  <c r="D109" i="10"/>
  <c r="O261" i="10"/>
  <c r="O272" i="10"/>
  <c r="N289" i="10"/>
  <c r="N300" i="10"/>
  <c r="J289" i="10"/>
  <c r="J300" i="10"/>
  <c r="F289" i="10"/>
  <c r="F300" i="10"/>
  <c r="D317" i="10"/>
  <c r="D328" i="10"/>
  <c r="L317" i="10"/>
  <c r="L328" i="10"/>
  <c r="H317" i="10"/>
  <c r="H328" i="10"/>
  <c r="D344" i="10"/>
  <c r="D355" i="10"/>
  <c r="L344" i="10"/>
  <c r="L355" i="10"/>
  <c r="H344" i="10"/>
  <c r="H355" i="10"/>
  <c r="E372" i="10"/>
  <c r="E383" i="10"/>
  <c r="M400" i="10"/>
  <c r="M411" i="10"/>
  <c r="I400" i="10"/>
  <c r="I411" i="10"/>
  <c r="Q136" i="10"/>
  <c r="G125" i="10"/>
  <c r="Q125" i="10" s="1"/>
  <c r="O234" i="10"/>
  <c r="K234" i="10"/>
  <c r="G234" i="10"/>
  <c r="Q234" i="10" s="1"/>
  <c r="L261" i="10"/>
  <c r="H261" i="10"/>
  <c r="D261" i="10"/>
  <c r="N428" i="10"/>
  <c r="J428" i="10"/>
  <c r="G99" i="10"/>
  <c r="Q99" i="10" s="1"/>
  <c r="Q109" i="10"/>
  <c r="N234" i="10"/>
  <c r="J234" i="10"/>
  <c r="F234" i="10"/>
  <c r="K261" i="10"/>
  <c r="G261" i="10"/>
  <c r="O372" i="10"/>
  <c r="K372" i="10"/>
  <c r="M428" i="10"/>
  <c r="I428" i="10"/>
  <c r="E428" i="10"/>
  <c r="M234" i="10"/>
  <c r="I234" i="10"/>
  <c r="E234" i="10"/>
  <c r="N261" i="10"/>
  <c r="J261" i="10"/>
  <c r="F261" i="10"/>
  <c r="N372" i="10"/>
  <c r="J372" i="10"/>
  <c r="L428" i="10"/>
  <c r="H428" i="10"/>
  <c r="D125" i="10"/>
  <c r="D234" i="10"/>
  <c r="L234" i="10"/>
  <c r="H234" i="10"/>
  <c r="M261" i="10"/>
  <c r="I261" i="10"/>
  <c r="E261" i="10"/>
  <c r="M372" i="10"/>
  <c r="I372" i="10"/>
  <c r="O428" i="10"/>
  <c r="K428" i="10"/>
  <c r="Q381" i="10"/>
  <c r="Q383" i="10"/>
  <c r="Q326" i="10"/>
  <c r="Q328" i="10"/>
  <c r="Q298" i="10"/>
  <c r="Q300" i="10"/>
  <c r="Q134" i="10"/>
  <c r="Q107" i="10"/>
  <c r="Q81" i="10"/>
  <c r="O125" i="10"/>
  <c r="K125" i="10"/>
  <c r="K153" i="10"/>
  <c r="J125" i="10"/>
  <c r="M125" i="10"/>
  <c r="I125" i="10"/>
  <c r="E125" i="10"/>
  <c r="Q344" i="10"/>
  <c r="N125" i="10"/>
  <c r="F125" i="10"/>
  <c r="Q245" i="10"/>
  <c r="L125" i="10"/>
  <c r="H125" i="10"/>
  <c r="C579" i="10"/>
  <c r="C580" i="10" s="1"/>
  <c r="Q409" i="10"/>
  <c r="Q411" i="10"/>
  <c r="Q439" i="10"/>
  <c r="Q428" i="10"/>
  <c r="Q372" i="10"/>
  <c r="N99" i="10"/>
  <c r="L99" i="10"/>
  <c r="J99" i="10"/>
  <c r="H99" i="10"/>
  <c r="F99" i="10"/>
  <c r="Q317" i="10"/>
  <c r="O99" i="10"/>
  <c r="M99" i="10"/>
  <c r="K99" i="10"/>
  <c r="I99" i="10"/>
  <c r="E99" i="10"/>
  <c r="C261" i="10"/>
  <c r="Q272" i="10"/>
  <c r="Q261" i="10"/>
  <c r="Q207" i="10"/>
  <c r="Q217" i="10"/>
  <c r="C153" i="10"/>
  <c r="D153" i="10"/>
  <c r="N153" i="10"/>
  <c r="L153" i="10"/>
  <c r="J153" i="10"/>
  <c r="H153" i="10"/>
  <c r="F153" i="10"/>
  <c r="O153" i="10"/>
  <c r="M153" i="10"/>
  <c r="I153" i="10"/>
  <c r="Q153" i="10"/>
  <c r="E153" i="10"/>
  <c r="C99" i="10"/>
  <c r="N72" i="10"/>
  <c r="L72" i="10"/>
  <c r="J72" i="10"/>
  <c r="H72" i="10"/>
  <c r="F72" i="10"/>
  <c r="O72" i="10"/>
  <c r="M72" i="10"/>
  <c r="K72" i="10"/>
  <c r="I72" i="10"/>
  <c r="Q72" i="10"/>
  <c r="E72" i="10"/>
  <c r="Q43" i="12"/>
  <c r="E52" i="10"/>
  <c r="F52" i="10"/>
  <c r="Q52" i="10"/>
  <c r="H52" i="10"/>
  <c r="I52" i="10"/>
  <c r="J52" i="10"/>
  <c r="K52" i="10"/>
  <c r="L52" i="10"/>
  <c r="M52" i="10"/>
  <c r="N52" i="10"/>
  <c r="O52" i="10"/>
  <c r="E39" i="10"/>
  <c r="F39" i="10"/>
  <c r="H39" i="10"/>
  <c r="H54" i="10" s="1"/>
  <c r="I39" i="10"/>
  <c r="J39" i="10"/>
  <c r="K39" i="10"/>
  <c r="L39" i="10"/>
  <c r="L54" i="10" s="1"/>
  <c r="M39" i="10"/>
  <c r="N39" i="10"/>
  <c r="O39" i="10"/>
  <c r="E25" i="10"/>
  <c r="F25" i="10"/>
  <c r="Q25" i="10"/>
  <c r="H25" i="10"/>
  <c r="I25" i="10"/>
  <c r="J25" i="10"/>
  <c r="K25" i="10"/>
  <c r="L25" i="10"/>
  <c r="M25" i="10"/>
  <c r="N25" i="10"/>
  <c r="O25" i="10"/>
  <c r="E16" i="10"/>
  <c r="F16" i="10"/>
  <c r="H16" i="10"/>
  <c r="I16" i="10"/>
  <c r="J16" i="10"/>
  <c r="K16" i="10"/>
  <c r="L16" i="10"/>
  <c r="M16" i="10"/>
  <c r="N16" i="10"/>
  <c r="O16" i="10"/>
  <c r="H12" i="10"/>
  <c r="I12" i="10"/>
  <c r="J12" i="10"/>
  <c r="K12" i="10"/>
  <c r="L12" i="10"/>
  <c r="M12" i="10"/>
  <c r="N12" i="10"/>
  <c r="O12" i="10"/>
  <c r="K54" i="10" l="1"/>
  <c r="O54" i="10"/>
  <c r="N17" i="10"/>
  <c r="N27" i="10"/>
  <c r="I17" i="10"/>
  <c r="I27" i="10"/>
  <c r="O17" i="10"/>
  <c r="O27" i="10"/>
  <c r="K17" i="10"/>
  <c r="K27" i="10"/>
  <c r="F17" i="10"/>
  <c r="F27" i="10"/>
  <c r="J17" i="10"/>
  <c r="J27" i="10"/>
  <c r="E17" i="10"/>
  <c r="E27" i="10"/>
  <c r="E579" i="10" s="1"/>
  <c r="E580" i="10" s="1"/>
  <c r="F54" i="10"/>
  <c r="M17" i="10"/>
  <c r="M27" i="10"/>
  <c r="N54" i="10"/>
  <c r="J54" i="10"/>
  <c r="E54" i="10"/>
  <c r="L17" i="10"/>
  <c r="L27" i="10"/>
  <c r="H17" i="10"/>
  <c r="H27" i="10"/>
  <c r="M54" i="10"/>
  <c r="I54" i="10"/>
  <c r="N43" i="10"/>
  <c r="J43" i="10"/>
  <c r="M43" i="10"/>
  <c r="I43" i="10"/>
  <c r="E43" i="10"/>
  <c r="L43" i="10"/>
  <c r="H43" i="10"/>
  <c r="O43" i="10"/>
  <c r="K43" i="10"/>
  <c r="F43" i="10"/>
  <c r="D579" i="10"/>
  <c r="D580" i="10" s="1"/>
  <c r="G579" i="10"/>
  <c r="Q43" i="10"/>
  <c r="Q54" i="10"/>
  <c r="L578" i="12"/>
  <c r="L579" i="12" s="1"/>
  <c r="H578" i="12"/>
  <c r="H579" i="12" s="1"/>
  <c r="O578" i="12"/>
  <c r="O579" i="12" s="1"/>
  <c r="K578" i="12"/>
  <c r="K579" i="12" s="1"/>
  <c r="N578" i="12"/>
  <c r="N579" i="12" s="1"/>
  <c r="J578" i="12"/>
  <c r="J579" i="12" s="1"/>
  <c r="M578" i="12"/>
  <c r="M579" i="12" s="1"/>
  <c r="I578" i="12"/>
  <c r="I579" i="12" s="1"/>
  <c r="F578" i="12"/>
  <c r="F579" i="12" s="1"/>
  <c r="D578" i="12"/>
  <c r="D579" i="12" s="1"/>
  <c r="Q52" i="12"/>
  <c r="Q54" i="12"/>
  <c r="E578" i="12"/>
  <c r="E579" i="12" s="1"/>
  <c r="Q27" i="12"/>
  <c r="Q17" i="12"/>
  <c r="Q17" i="10"/>
  <c r="L579" i="10" l="1"/>
  <c r="L580" i="10" s="1"/>
  <c r="F579" i="10"/>
  <c r="F580" i="10" s="1"/>
  <c r="K579" i="10"/>
  <c r="K580" i="10" s="1"/>
  <c r="J579" i="10"/>
  <c r="J580" i="10" s="1"/>
  <c r="O579" i="10"/>
  <c r="O580" i="10" s="1"/>
  <c r="I579" i="10"/>
  <c r="I580" i="10" s="1"/>
  <c r="N579" i="10"/>
  <c r="N580" i="10" s="1"/>
  <c r="H579" i="10"/>
  <c r="H580" i="10" s="1"/>
  <c r="M579" i="10"/>
  <c r="M580" i="10" s="1"/>
  <c r="Q27" i="10"/>
  <c r="G580" i="10"/>
  <c r="G578" i="12"/>
  <c r="G579" i="12" s="1"/>
</calcChain>
</file>

<file path=xl/sharedStrings.xml><?xml version="1.0" encoding="utf-8"?>
<sst xmlns="http://schemas.openxmlformats.org/spreadsheetml/2006/main" count="2799" uniqueCount="330">
  <si>
    <t>День 1 - ый</t>
  </si>
  <si>
    <t>День 2- ой</t>
  </si>
  <si>
    <t>День 3 - ий</t>
  </si>
  <si>
    <t>День 4 - ый</t>
  </si>
  <si>
    <t>День 5 - ый</t>
  </si>
  <si>
    <t>ЗАВТРАК</t>
  </si>
  <si>
    <t>День 7 - ой</t>
  </si>
  <si>
    <t>День 10 - ый</t>
  </si>
  <si>
    <t>День 11 - ый</t>
  </si>
  <si>
    <t>День 12 - ый</t>
  </si>
  <si>
    <t>ОБЕД</t>
  </si>
  <si>
    <t>Хлеб ржаной</t>
  </si>
  <si>
    <t>Напиток из шиповника</t>
  </si>
  <si>
    <t>Каша гречневая рассыпчатая</t>
  </si>
  <si>
    <t>Каша геркулесовая молочная с маслом сливочным</t>
  </si>
  <si>
    <t>Омлет натуральный</t>
  </si>
  <si>
    <t>Биточки рыбные из минтая</t>
  </si>
  <si>
    <t>Чай с сахаром</t>
  </si>
  <si>
    <t>Картофельное пюре</t>
  </si>
  <si>
    <t>Какао с молоком</t>
  </si>
  <si>
    <t>Рис отварной</t>
  </si>
  <si>
    <t>Каша пшённая молочная с маслом сливочным</t>
  </si>
  <si>
    <t>Батон</t>
  </si>
  <si>
    <t>Помидоры свежие порционно</t>
  </si>
  <si>
    <t>Нектар плодовый (разливной)</t>
  </si>
  <si>
    <t>Хлеб пшеничный</t>
  </si>
  <si>
    <t>Каша геркулесовая молочная</t>
  </si>
  <si>
    <t>Батон высший сорт</t>
  </si>
  <si>
    <t xml:space="preserve">Макаронные изделия  отварные </t>
  </si>
  <si>
    <t>Каша пшеничная молочная с маслом сливочным</t>
  </si>
  <si>
    <t>Кофейный напиток с молоком</t>
  </si>
  <si>
    <t>Чай с молоком ,с сахаром</t>
  </si>
  <si>
    <t>Салат из отварной свеклы с маслом растительным</t>
  </si>
  <si>
    <t xml:space="preserve">Помидоры свежие порционно </t>
  </si>
  <si>
    <t>День 9- ый</t>
  </si>
  <si>
    <t>День 14 - ый</t>
  </si>
  <si>
    <t>Каша рисовая молочная с маслом сливочным</t>
  </si>
  <si>
    <t>Огурцы свежие порционно</t>
  </si>
  <si>
    <t>Каша манная молочная с  маслом сливочным</t>
  </si>
  <si>
    <t>Макаронные изделия  отварные с маслом сливочным</t>
  </si>
  <si>
    <t>День 17 - ый</t>
  </si>
  <si>
    <t>День 18 - ый</t>
  </si>
  <si>
    <t>День 19 - ый</t>
  </si>
  <si>
    <t>День 21 - ый</t>
  </si>
  <si>
    <t>Бефстроганов из отварной говядины</t>
  </si>
  <si>
    <t>Фрукты свежие (Яблоки)</t>
  </si>
  <si>
    <t xml:space="preserve">Каша кукурузная молочная </t>
  </si>
  <si>
    <t>Чай с сахаром с лимоном</t>
  </si>
  <si>
    <t>Запеканка творожная с молоком сгущенным</t>
  </si>
  <si>
    <t>Блины с маслом сливочным</t>
  </si>
  <si>
    <t>Кефир</t>
  </si>
  <si>
    <t>Вафли</t>
  </si>
  <si>
    <t>Печенье</t>
  </si>
  <si>
    <t>Катык</t>
  </si>
  <si>
    <t>Молоко кипяченное</t>
  </si>
  <si>
    <t>30/15/10</t>
  </si>
  <si>
    <t>Бутерброд  с сыром,с маслом</t>
  </si>
  <si>
    <t>Бутерброд с маслом</t>
  </si>
  <si>
    <t>30/10</t>
  </si>
  <si>
    <t>Жаркое по - домашнему с куриной грудкой</t>
  </si>
  <si>
    <t>Рыба тушеная с овощами</t>
  </si>
  <si>
    <t>Пюре картофельное с капустой тушеной (доп.гарнир)</t>
  </si>
  <si>
    <t xml:space="preserve">Крекер </t>
  </si>
  <si>
    <t>Картофель запеченный дольками</t>
  </si>
  <si>
    <t>Котлета из говядины с маслом сливочным</t>
  </si>
  <si>
    <t>Огурцы соленые (доп гарнир)</t>
  </si>
  <si>
    <t>Огурцы свежие</t>
  </si>
  <si>
    <t xml:space="preserve">Огурцы свежие </t>
  </si>
  <si>
    <t xml:space="preserve">Омлет натуральный </t>
  </si>
  <si>
    <t>Пудинг из творога со сгущённым молоком</t>
  </si>
  <si>
    <t>Яйцо отварное</t>
  </si>
  <si>
    <t>Каша пшенная молочная с маслом сливочным</t>
  </si>
  <si>
    <t>Филе куриной грудки тушеное с овощами</t>
  </si>
  <si>
    <t>Биточки рыбные</t>
  </si>
  <si>
    <t>Салат из зеленого горошка к/с</t>
  </si>
  <si>
    <t>Салат из свеклы с маслом растительным</t>
  </si>
  <si>
    <t>Шницель куриный натуральный</t>
  </si>
  <si>
    <t>Рис отварной с маслом сливочным</t>
  </si>
  <si>
    <t>Кукуруза к/с (доп.гарнир)</t>
  </si>
  <si>
    <t xml:space="preserve">Тефтели из говядины(без риса) в томатном соусе </t>
  </si>
  <si>
    <t>Котлеты  "Аппетитные"</t>
  </si>
  <si>
    <t>Салат из свежих овощей</t>
  </si>
  <si>
    <t>Рыба запеченная с луком</t>
  </si>
  <si>
    <t xml:space="preserve">Пюре картофельное </t>
  </si>
  <si>
    <t>Биточки рыбные из минтая с маслом сливочным</t>
  </si>
  <si>
    <t>Щи из свежей капусты, с картофелем,с мясными фрикадельками ,со сметаной</t>
  </si>
  <si>
    <t xml:space="preserve">Плов из отварной говядины  </t>
  </si>
  <si>
    <t>Куриная грудка запеченная с овощами и сыром</t>
  </si>
  <si>
    <t>Овощное рагу</t>
  </si>
  <si>
    <t xml:space="preserve">Каша гречневая рассыпчатая </t>
  </si>
  <si>
    <t>Салат из фасоли с кукурузой и солеными огурцами</t>
  </si>
  <si>
    <t>Запеканка картофельная с мясом</t>
  </si>
  <si>
    <t>Огурцы соленые (доп.гарнир)</t>
  </si>
  <si>
    <t xml:space="preserve">Наименование блюд и </t>
  </si>
  <si>
    <t>Масса</t>
  </si>
  <si>
    <t>Пищевые   вещества</t>
  </si>
  <si>
    <t>Энергетическая</t>
  </si>
  <si>
    <t>В1,мг</t>
  </si>
  <si>
    <t>С,мг</t>
  </si>
  <si>
    <t>A,мкг</t>
  </si>
  <si>
    <t>Е,мг</t>
  </si>
  <si>
    <t>Ca</t>
  </si>
  <si>
    <t>P</t>
  </si>
  <si>
    <t>Mg</t>
  </si>
  <si>
    <t>Fe</t>
  </si>
  <si>
    <t>продуктов</t>
  </si>
  <si>
    <t>порции</t>
  </si>
  <si>
    <t>белки</t>
  </si>
  <si>
    <t>жиры</t>
  </si>
  <si>
    <t>угл-ды</t>
  </si>
  <si>
    <t>Ккал</t>
  </si>
  <si>
    <t>180/5</t>
  </si>
  <si>
    <t>Итого:</t>
  </si>
  <si>
    <t>2 - ой ЗАВТРАК</t>
  </si>
  <si>
    <t>ВСЕГО:</t>
  </si>
  <si>
    <t>Сборник</t>
  </si>
  <si>
    <t>рецептур</t>
  </si>
  <si>
    <t>День 6 - ый</t>
  </si>
  <si>
    <t xml:space="preserve">    ценность </t>
  </si>
  <si>
    <t>День 8 - ой</t>
  </si>
  <si>
    <t>ИТОГО за 10 дней</t>
  </si>
  <si>
    <t xml:space="preserve"> </t>
  </si>
  <si>
    <t>Пищевые вещества</t>
  </si>
  <si>
    <t>ИТОГО за 11 дней</t>
  </si>
  <si>
    <t>День 13- ый</t>
  </si>
  <si>
    <t>День 15 - ый</t>
  </si>
  <si>
    <t>День 16 - ый</t>
  </si>
  <si>
    <t>День 20- ый</t>
  </si>
  <si>
    <t>ИТОГО за 21 день</t>
  </si>
  <si>
    <t>150/4</t>
  </si>
  <si>
    <t>150/40/10</t>
  </si>
  <si>
    <t>№1 сб 2017 шк</t>
  </si>
  <si>
    <t>Чай с молоком, с сахаром</t>
  </si>
  <si>
    <t xml:space="preserve">стр 134 табл. 6 Дели Плюс 2012г, </t>
  </si>
  <si>
    <t>№338 сб 2017 шк</t>
  </si>
  <si>
    <t>№173 СБ шк 2017</t>
  </si>
  <si>
    <t>№378 СБ шк 2017</t>
  </si>
  <si>
    <t>№385 СБ шк 2017</t>
  </si>
  <si>
    <t>50/150</t>
  </si>
  <si>
    <t>№71 сб шк 2017</t>
  </si>
  <si>
    <t>№88,105 сб 2017шк</t>
  </si>
  <si>
    <t>ТТК</t>
  </si>
  <si>
    <t>№389 сб 2017 шк</t>
  </si>
  <si>
    <t xml:space="preserve">стр 144 табл. 6 Дели Плюс 2012г, </t>
  </si>
  <si>
    <t>200/5</t>
  </si>
  <si>
    <t>50/200</t>
  </si>
  <si>
    <t>№3 сб 2017 шк</t>
  </si>
  <si>
    <t>№382 сб шк 2017</t>
  </si>
  <si>
    <t>№173 сб шк 2017</t>
  </si>
  <si>
    <t>№209 сб шк2017</t>
  </si>
  <si>
    <t>20</t>
  </si>
  <si>
    <t>№ 386 сб 2017 шк</t>
  </si>
  <si>
    <t>250/10</t>
  </si>
  <si>
    <t>50/50</t>
  </si>
  <si>
    <t>№101 сб шк 2017</t>
  </si>
  <si>
    <t>№260 сб шк 2017</t>
  </si>
  <si>
    <t>№203 сб шк 2017</t>
  </si>
  <si>
    <t>№349 сб шк 2017</t>
  </si>
  <si>
    <t>120/30</t>
  </si>
  <si>
    <t>170/30</t>
  </si>
  <si>
    <t>№223 СБ 2017 шк</t>
  </si>
  <si>
    <t>45/5</t>
  </si>
  <si>
    <t>ТТК №656 от 28.04.2020</t>
  </si>
  <si>
    <t>190/10</t>
  </si>
  <si>
    <t>№376 сб 2017 шк</t>
  </si>
  <si>
    <t>Крекер</t>
  </si>
  <si>
    <t>80/10</t>
  </si>
  <si>
    <t>100/10</t>
  </si>
  <si>
    <t>150/30</t>
  </si>
  <si>
    <t>200/30</t>
  </si>
  <si>
    <t>№312, 139 шк 2017 сб</t>
  </si>
  <si>
    <t>№388 шк 2017 сб</t>
  </si>
  <si>
    <t>180/4</t>
  </si>
  <si>
    <t>ТТК №7Д</t>
  </si>
  <si>
    <t>220/5</t>
  </si>
  <si>
    <t>200</t>
  </si>
  <si>
    <t>№379 шк 2017 сб</t>
  </si>
  <si>
    <t>180</t>
  </si>
  <si>
    <t>№386 шк 2017 сб</t>
  </si>
  <si>
    <t>Овощи тушеные с говяжьим фаршем</t>
  </si>
  <si>
    <t>200/10</t>
  </si>
  <si>
    <t>№143, 241 шк 2017 сб</t>
  </si>
  <si>
    <t>№210 сб 2017 шк</t>
  </si>
  <si>
    <t>60</t>
  </si>
  <si>
    <t>№52 сб 2017 шк</t>
  </si>
  <si>
    <t>№97 шк 2017 сб</t>
  </si>
  <si>
    <t>90</t>
  </si>
  <si>
    <t>№ 234 шк 2017 сб</t>
  </si>
  <si>
    <t>№342 сб 2017 шк</t>
  </si>
  <si>
    <t>№174 сб 2017 шк</t>
  </si>
  <si>
    <t>№99 шк 2017 сб</t>
  </si>
  <si>
    <t>250</t>
  </si>
  <si>
    <t>№291 шк 2017 сб</t>
  </si>
  <si>
    <t>№219 сб 2017 шк</t>
  </si>
  <si>
    <t>180/20</t>
  </si>
  <si>
    <t>180/30</t>
  </si>
  <si>
    <t>30</t>
  </si>
  <si>
    <t>50</t>
  </si>
  <si>
    <t>№70 СБ шк 2017</t>
  </si>
  <si>
    <t>200/11/10</t>
  </si>
  <si>
    <t>250/11/10</t>
  </si>
  <si>
    <t>90/3</t>
  </si>
  <si>
    <t>100/3</t>
  </si>
  <si>
    <t>№271 шк 2017 сб</t>
  </si>
  <si>
    <t>№314 сб 2017 шк</t>
  </si>
  <si>
    <t>150/5</t>
  </si>
  <si>
    <t>250/10/10</t>
  </si>
  <si>
    <t>100</t>
  </si>
  <si>
    <t>200/10/10</t>
  </si>
  <si>
    <t>150/3</t>
  </si>
  <si>
    <t>80/40</t>
  </si>
  <si>
    <t>90/5</t>
  </si>
  <si>
    <t>100/5</t>
  </si>
  <si>
    <t>120</t>
  </si>
  <si>
    <t>№209 сб шк 2017</t>
  </si>
  <si>
    <t>№10 сб 2016 дошк</t>
  </si>
  <si>
    <t>№98 сб 2017 шк</t>
  </si>
  <si>
    <t>№222 сб 2017 шк</t>
  </si>
  <si>
    <t>№52 сб шк 2017</t>
  </si>
  <si>
    <t>№82 сб шк 2017</t>
  </si>
  <si>
    <t>№234 сб шк 2017</t>
  </si>
  <si>
    <t>№312 сб шк 2017</t>
  </si>
  <si>
    <t>№173 сб 2017 шк</t>
  </si>
  <si>
    <t>№245, СБ шк 2017</t>
  </si>
  <si>
    <t>№96 сб шк 2017</t>
  </si>
  <si>
    <t>№210 сб шк 2017</t>
  </si>
  <si>
    <t>№376,СБ 2017,шк</t>
  </si>
  <si>
    <t>№12 сб дошк 2016</t>
  </si>
  <si>
    <t>№88 сб шк 2017</t>
  </si>
  <si>
    <t>№306 сб дошк 2016</t>
  </si>
  <si>
    <t>№304 сб шк 2017</t>
  </si>
  <si>
    <t>№108 сб шк 2017</t>
  </si>
  <si>
    <t>№280сб шк 2017</t>
  </si>
  <si>
    <t>№171 сб шк 2017</t>
  </si>
  <si>
    <t>№174 сб шк 2017</t>
  </si>
  <si>
    <t>№102 сб шк 2017</t>
  </si>
  <si>
    <t>№181 сб 2017 шк</t>
  </si>
  <si>
    <t>№24 сб шк 2017</t>
  </si>
  <si>
    <t>№95 сб шк 2017</t>
  </si>
  <si>
    <t>№202 сб шк 2017</t>
  </si>
  <si>
    <t>№348сб шк 2017</t>
  </si>
  <si>
    <t>№113 сб шк 2017</t>
  </si>
  <si>
    <t>Салат из отварной свеклы с зеленым горошком</t>
  </si>
  <si>
    <t>№53 сб шк 2017</t>
  </si>
  <si>
    <t>№88 сб 2017 шк</t>
  </si>
  <si>
    <t>ТТК № 331</t>
  </si>
  <si>
    <t>ТТК №331</t>
  </si>
  <si>
    <t xml:space="preserve">ТТК </t>
  </si>
  <si>
    <t>№ 143 сб 2017 шк</t>
  </si>
  <si>
    <t>№143 сб 2017 шк</t>
  </si>
  <si>
    <t>№175 сб 2017 шк</t>
  </si>
  <si>
    <t>№119 сб шк 2017</t>
  </si>
  <si>
    <t>№119 сб 2017 шк</t>
  </si>
  <si>
    <t>№265 сб 2017 шк</t>
  </si>
  <si>
    <t>№82 сб 2017 шк</t>
  </si>
  <si>
    <t>№ 21 сб 2017 шк</t>
  </si>
  <si>
    <t>№284 сб 2017 шк</t>
  </si>
  <si>
    <t>185/10/5</t>
  </si>
  <si>
    <t>№377 СБ 2017,шк</t>
  </si>
  <si>
    <t>№229 сб 2017 шк</t>
  </si>
  <si>
    <t>Сырники творожные с молоком сгущенным</t>
  </si>
  <si>
    <t>Каша пшеничная молочная  с маслом сливочным</t>
  </si>
  <si>
    <t>30%                (28,5-31,5)</t>
  </si>
  <si>
    <t>40%                  (38-42)</t>
  </si>
  <si>
    <t>70%           (66,5-73,5%)</t>
  </si>
  <si>
    <t xml:space="preserve">стр 136 табл. 6 Дели Плюс 2012г, </t>
  </si>
  <si>
    <t>30%                              (28,5-31,5)</t>
  </si>
  <si>
    <t>Ряженка</t>
  </si>
  <si>
    <t>ВСЕГО ЗА 21 ДЕНЬ</t>
  </si>
  <si>
    <t>В среднем на 1 учащегося в день</t>
  </si>
  <si>
    <t>Суп гороховый с мясными фрикадельками и гренками</t>
  </si>
  <si>
    <t>Щи из свежей капусты с картофелем, с куриными фрикадельками,со сметаной</t>
  </si>
  <si>
    <t>Рассольник Домашний с куриными фрикадельками,со сметаной</t>
  </si>
  <si>
    <t>Макаронные изделия (спагетти)  отварные с маслом сливочным</t>
  </si>
  <si>
    <t>№96 сб 2017 шк</t>
  </si>
  <si>
    <t>№96,сб 2017 шк</t>
  </si>
  <si>
    <t>№113,105 шк 2017 сб</t>
  </si>
  <si>
    <t>№119,105 шк 2017 сб</t>
  </si>
  <si>
    <t>Суп картофельный с клёцками, с мясными фрикадельками</t>
  </si>
  <si>
    <t>№108,105 сб шк 2017</t>
  </si>
  <si>
    <t>Макаронные изделия(спагетти) отварные с маслом сливочным</t>
  </si>
  <si>
    <t>Суп картофельный с крупой на мясном бульоне</t>
  </si>
  <si>
    <t>Гуляш из отварной говядины</t>
  </si>
  <si>
    <t>Рассольник ленинградский с мясными фрикадельками,со сметаной</t>
  </si>
  <si>
    <t>Суп картофельный с мясными фрикадельками</t>
  </si>
  <si>
    <t>200/11</t>
  </si>
  <si>
    <t>Плов из отварных куриных грудок</t>
  </si>
  <si>
    <t>Суп из овощей на курином бульоне, со сметаной</t>
  </si>
  <si>
    <t>Рассольник ленинградский на мясном бульоне, со сметаной</t>
  </si>
  <si>
    <t>Фрикассе из отварных куриных грудок</t>
  </si>
  <si>
    <t xml:space="preserve">Суп-лапша домашняя с картофелем на курином бульоне </t>
  </si>
  <si>
    <t>Салат из отварной свеклы с зеленым горошком к/с</t>
  </si>
  <si>
    <t>Суп картофельный  на курином бульоне, с мясом птицы</t>
  </si>
  <si>
    <t>Суп картофельный с горохом на мясном бульоне, с гренками</t>
  </si>
  <si>
    <t>Суп крестьянский с пшенной крупой с мясными фрикадельками</t>
  </si>
  <si>
    <t>Суп картофельный с фасолью на мясном бульоне</t>
  </si>
  <si>
    <t>Каша "Дружба" молочная с маслом сливочным</t>
  </si>
  <si>
    <t>Борщ с капустой, с картофелем с куриными фрикадельками,со сметаной</t>
  </si>
  <si>
    <t>Итого за завтрак:</t>
  </si>
  <si>
    <t>250/11</t>
  </si>
  <si>
    <t>Суп - лапша домашняя на курином бульоне,с мясом птицы</t>
  </si>
  <si>
    <t>Суп картофельный с горохом на курином бульоне,с мясом птицы</t>
  </si>
  <si>
    <t>Суп-лапша домашняя с картофелем на курином бульоне</t>
  </si>
  <si>
    <t>Суп картофельный на курином бульоне, с мясом птицы</t>
  </si>
  <si>
    <t>Суп гороховый на мясном бульоне,с гренками</t>
  </si>
  <si>
    <t>Щи из свежей капусты с картофелем,со сметаной</t>
  </si>
  <si>
    <t>Суп - лапша домашняя на курином бульоне, с мясом птицы</t>
  </si>
  <si>
    <t>Суп крестьянский с пшенной крупой</t>
  </si>
  <si>
    <t>Борщ из свежей капусты на курином бульоне, с мясом птицы,со сметаной</t>
  </si>
  <si>
    <t xml:space="preserve">Суп крестьянский с пшенной крупой </t>
  </si>
  <si>
    <t>Суп картофельный с горохом на курином бульоне, с мясом птицы</t>
  </si>
  <si>
    <t>Борщ с капустой, с картофелем, с куриными фрикадельками,со сметаной</t>
  </si>
  <si>
    <t>Борщ из свежей капусты на курином бульоне,с мясом птицы,со сметаной</t>
  </si>
  <si>
    <t>Суп крестьянский с пшенной крупой, с мясными фрикадельками</t>
  </si>
  <si>
    <t xml:space="preserve">Вода питьевая ПЭТ </t>
  </si>
  <si>
    <t>Компот из сухофруктов</t>
  </si>
  <si>
    <t xml:space="preserve">Напиток из шиповника </t>
  </si>
  <si>
    <t xml:space="preserve">Кофейный напиток с молоком                        </t>
  </si>
  <si>
    <t xml:space="preserve">Компот из свежих яблок </t>
  </si>
  <si>
    <t xml:space="preserve">Компот из сухофруктов </t>
  </si>
  <si>
    <t>Компот из свежих фруктов</t>
  </si>
  <si>
    <t xml:space="preserve">Компот из изюма и яблок </t>
  </si>
  <si>
    <t>Компот из изюма</t>
  </si>
  <si>
    <t>Компот из свежих яблок</t>
  </si>
  <si>
    <t xml:space="preserve">Компот из сухофруктов                      </t>
  </si>
  <si>
    <t xml:space="preserve">Компот из свежих фруктов </t>
  </si>
  <si>
    <t xml:space="preserve">Компот из изюма  </t>
  </si>
  <si>
    <t>Компот из изюма и яблок</t>
  </si>
  <si>
    <t xml:space="preserve">Компот из  сухофруктов 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</si>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</sst>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58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3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2" fontId="3" fillId="0" borderId="12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2" fontId="8" fillId="0" borderId="12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2" fontId="3" fillId="0" borderId="5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8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 wrapText="1"/>
    </xf>
    <xf numFmtId="2" fontId="8" fillId="0" borderId="13" xfId="0" applyNumberFormat="1" applyFont="1" applyFill="1" applyBorder="1" applyAlignment="1">
      <alignment horizontal="center" vertical="center" wrapText="1"/>
    </xf>
    <xf numFmtId="2" fontId="8" fillId="0" borderId="15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/>
    </xf>
    <xf numFmtId="2" fontId="8" fillId="0" borderId="17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2" fontId="3" fillId="0" borderId="10" xfId="0" applyNumberFormat="1" applyFont="1" applyFill="1" applyBorder="1" applyAlignment="1">
      <alignment horizontal="center" vertical="center"/>
    </xf>
    <xf numFmtId="1" fontId="3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/>
    </xf>
    <xf numFmtId="2" fontId="8" fillId="0" borderId="12" xfId="0" applyNumberFormat="1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>
      <alignment horizontal="center" vertical="center" wrapText="1"/>
    </xf>
    <xf numFmtId="0" fontId="4" fillId="0" borderId="8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8" fillId="0" borderId="0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1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3" fillId="0" borderId="10" xfId="0" applyNumberFormat="1" applyFont="1" applyFill="1" applyBorder="1" applyAlignment="1">
      <alignment horizontal="center" vertical="center" wrapText="1"/>
    </xf>
    <xf numFmtId="2" fontId="3" fillId="0" borderId="17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/>
    <xf numFmtId="0" fontId="5" fillId="0" borderId="0" xfId="0" applyFont="1" applyFill="1"/>
    <xf numFmtId="0" fontId="1" fillId="0" borderId="0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8" fillId="0" borderId="0" xfId="0" applyNumberFormat="1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8" fillId="0" borderId="0" xfId="0" applyNumberFormat="1" applyFont="1" applyFill="1" applyAlignment="1">
      <alignment horizontal="center" vertical="center" wrapText="1"/>
    </xf>
    <xf numFmtId="1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12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/>
    </xf>
    <xf numFmtId="2" fontId="1" fillId="0" borderId="8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vertical="center"/>
    </xf>
    <xf numFmtId="0" fontId="8" fillId="0" borderId="5" xfId="0" applyNumberFormat="1" applyFont="1" applyFill="1" applyBorder="1" applyAlignment="1">
      <alignment horizontal="center" vertical="center" wrapText="1"/>
    </xf>
    <xf numFmtId="10" fontId="6" fillId="0" borderId="0" xfId="0" applyNumberFormat="1" applyFont="1" applyFill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3" fillId="0" borderId="11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10" fontId="11" fillId="0" borderId="0" xfId="0" applyNumberFormat="1" applyFont="1" applyFill="1" applyAlignment="1">
      <alignment vertical="center"/>
    </xf>
    <xf numFmtId="10" fontId="11" fillId="0" borderId="7" xfId="0" applyNumberFormat="1" applyFont="1" applyFill="1" applyBorder="1" applyAlignment="1">
      <alignment vertical="center"/>
    </xf>
    <xf numFmtId="10" fontId="11" fillId="0" borderId="0" xfId="0" applyNumberFormat="1" applyFont="1" applyFill="1"/>
    <xf numFmtId="10" fontId="8" fillId="0" borderId="7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6" fillId="0" borderId="0" xfId="0" applyNumberFormat="1" applyFont="1" applyFill="1" applyAlignment="1">
      <alignment horizontal="center" vertical="center" wrapText="1"/>
    </xf>
    <xf numFmtId="0" fontId="9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15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" fontId="2" fillId="0" borderId="12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1" fontId="8" fillId="0" borderId="11" xfId="0" applyNumberFormat="1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2" fontId="4" fillId="2" borderId="0" xfId="0" applyNumberFormat="1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horizontal="center" vertical="center" wrapText="1"/>
    </xf>
    <xf numFmtId="2" fontId="2" fillId="0" borderId="15" xfId="0" applyNumberFormat="1" applyFont="1" applyFill="1" applyBorder="1" applyAlignment="1">
      <alignment horizontal="center" vertical="center" wrapText="1"/>
    </xf>
    <xf numFmtId="2" fontId="2" fillId="0" borderId="17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horizontal="center" vertical="center"/>
    </xf>
    <xf numFmtId="0" fontId="12" fillId="0" borderId="0" xfId="0" applyNumberFormat="1" applyFont="1" applyFill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2" fontId="12" fillId="0" borderId="8" xfId="0" applyNumberFormat="1" applyFont="1" applyFill="1" applyBorder="1" applyAlignment="1">
      <alignment horizontal="center" vertical="center" wrapText="1"/>
    </xf>
    <xf numFmtId="2" fontId="13" fillId="0" borderId="12" xfId="0" applyNumberFormat="1" applyFont="1" applyFill="1" applyBorder="1" applyAlignment="1">
      <alignment horizontal="center" vertical="center" wrapText="1"/>
    </xf>
    <xf numFmtId="2" fontId="13" fillId="0" borderId="5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2" fontId="12" fillId="0" borderId="5" xfId="0" applyNumberFormat="1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2" fontId="10" fillId="0" borderId="5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2" fontId="12" fillId="0" borderId="10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2" fontId="13" fillId="0" borderId="17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2" fontId="10" fillId="0" borderId="12" xfId="0" applyNumberFormat="1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2" fontId="12" fillId="0" borderId="12" xfId="0" applyNumberFormat="1" applyFont="1" applyFill="1" applyBorder="1" applyAlignment="1">
      <alignment horizontal="center" vertical="center" wrapText="1"/>
    </xf>
    <xf numFmtId="2" fontId="12" fillId="0" borderId="11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2" fontId="13" fillId="0" borderId="10" xfId="0" applyNumberFormat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vertical="center" wrapText="1"/>
    </xf>
    <xf numFmtId="164" fontId="12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164" fontId="13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0" fillId="0" borderId="11" xfId="0" applyNumberFormat="1" applyFont="1" applyFill="1" applyBorder="1" applyAlignment="1">
      <alignment horizontal="center" vertical="center" wrapText="1"/>
    </xf>
    <xf numFmtId="49" fontId="10" fillId="0" borderId="12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8" fillId="0" borderId="17" xfId="0" applyFont="1" applyFill="1" applyBorder="1" applyAlignment="1">
      <alignment horizontal="right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2" fontId="2" fillId="0" borderId="10" xfId="0" applyNumberFormat="1" applyFont="1" applyFill="1" applyBorder="1" applyAlignment="1">
      <alignment horizontal="center" vertical="center" wrapText="1"/>
    </xf>
    <xf numFmtId="2" fontId="2" fillId="0" borderId="14" xfId="0" applyNumberFormat="1" applyFont="1" applyFill="1" applyBorder="1" applyAlignment="1">
      <alignment horizontal="center" vertical="center" wrapText="1"/>
    </xf>
    <xf numFmtId="2" fontId="2" fillId="0" borderId="5" xfId="0" applyNumberFormat="1" applyFont="1" applyFill="1" applyBorder="1" applyAlignment="1">
      <alignment horizontal="center" vertical="center" wrapText="1"/>
    </xf>
    <xf numFmtId="2" fontId="2" fillId="0" borderId="8" xfId="0" applyNumberFormat="1" applyFont="1" applyFill="1" applyBorder="1" applyAlignment="1">
      <alignment horizontal="center" vertical="center" wrapText="1"/>
    </xf>
    <xf numFmtId="2" fontId="2" fillId="0" borderId="11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9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vertical="center" wrapText="1"/>
    </xf>
    <xf numFmtId="0" fontId="8" fillId="0" borderId="17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5" xfId="0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7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17"/>
  <sheetViews>
    <sheetView topLeftCell="A559" zoomScale="98" zoomScaleNormal="98" workbookViewId="0">
      <selection activeCell="A562" sqref="A562"/>
    </sheetView>
  </sheetViews>
  <sheetFormatPr defaultRowHeight="15.75" x14ac:dyDescent="0.25"/>
  <cols>
    <col min="1" max="1" width="41.42578125" style="115" customWidth="1"/>
    <col min="2" max="2" width="17.140625" style="62" customWidth="1"/>
    <col min="3" max="3" width="11.42578125" style="89" customWidth="1"/>
    <col min="4" max="4" width="10.140625" style="61" customWidth="1"/>
    <col min="5" max="5" width="9.7109375" style="61" customWidth="1"/>
    <col min="6" max="6" width="10.28515625" style="61" customWidth="1"/>
    <col min="7" max="7" width="18.42578125" style="61" customWidth="1"/>
    <col min="8" max="9" width="11.140625" style="61" customWidth="1"/>
    <col min="10" max="10" width="12.7109375" style="61" customWidth="1"/>
    <col min="11" max="15" width="11.140625" style="61" customWidth="1"/>
    <col min="16" max="16" width="27.7109375" style="214" customWidth="1"/>
    <col min="17" max="17" width="15.85546875" style="103" hidden="1" customWidth="1"/>
    <col min="18" max="18" width="12" style="63" hidden="1" customWidth="1"/>
    <col min="19" max="16384" width="9.140625" style="63"/>
  </cols>
  <sheetData>
    <row r="1" spans="1:17" x14ac:dyDescent="0.25">
      <c r="A1" s="57"/>
      <c r="B1" s="44"/>
      <c r="C1" s="73"/>
      <c r="D1" s="74"/>
      <c r="E1" s="74"/>
      <c r="F1" s="74"/>
      <c r="G1" s="74"/>
      <c r="H1" s="24"/>
      <c r="I1" s="24"/>
      <c r="J1" s="24"/>
      <c r="K1" s="24"/>
      <c r="L1" s="24"/>
      <c r="M1" s="24"/>
      <c r="N1" s="24"/>
      <c r="O1" s="24"/>
      <c r="P1" s="173"/>
    </row>
    <row r="2" spans="1:17" ht="16.5" thickBot="1" x14ac:dyDescent="0.3">
      <c r="A2" s="70" t="s">
        <v>0</v>
      </c>
      <c r="B2" s="44"/>
      <c r="C2" s="75"/>
      <c r="P2" s="174"/>
    </row>
    <row r="3" spans="1:17" ht="15.75" customHeight="1" x14ac:dyDescent="0.25">
      <c r="A3" s="2" t="s">
        <v>93</v>
      </c>
      <c r="B3" s="77"/>
      <c r="C3" s="36" t="s">
        <v>94</v>
      </c>
      <c r="D3" s="226" t="s">
        <v>95</v>
      </c>
      <c r="E3" s="227"/>
      <c r="F3" s="228"/>
      <c r="G3" s="19" t="s">
        <v>96</v>
      </c>
      <c r="H3" s="239" t="s">
        <v>97</v>
      </c>
      <c r="I3" s="236" t="s">
        <v>98</v>
      </c>
      <c r="J3" s="242" t="s">
        <v>99</v>
      </c>
      <c r="K3" s="236" t="s">
        <v>100</v>
      </c>
      <c r="L3" s="242" t="s">
        <v>101</v>
      </c>
      <c r="M3" s="236" t="s">
        <v>102</v>
      </c>
      <c r="N3" s="236" t="s">
        <v>103</v>
      </c>
      <c r="O3" s="233" t="s">
        <v>104</v>
      </c>
      <c r="P3" s="175" t="s">
        <v>115</v>
      </c>
    </row>
    <row r="4" spans="1:17" ht="16.5" thickBot="1" x14ac:dyDescent="0.3">
      <c r="A4" s="13" t="s">
        <v>105</v>
      </c>
      <c r="B4" s="4"/>
      <c r="C4" s="37" t="s">
        <v>106</v>
      </c>
      <c r="D4" s="229"/>
      <c r="E4" s="230"/>
      <c r="F4" s="231"/>
      <c r="G4" s="15" t="s">
        <v>118</v>
      </c>
      <c r="H4" s="240"/>
      <c r="I4" s="237"/>
      <c r="J4" s="243"/>
      <c r="K4" s="237"/>
      <c r="L4" s="243"/>
      <c r="M4" s="237"/>
      <c r="N4" s="237"/>
      <c r="O4" s="234"/>
      <c r="P4" s="158" t="s">
        <v>116</v>
      </c>
    </row>
    <row r="5" spans="1:17" ht="16.5" thickBot="1" x14ac:dyDescent="0.3">
      <c r="A5" s="8"/>
      <c r="B5" s="88"/>
      <c r="C5" s="52"/>
      <c r="D5" s="9" t="s">
        <v>107</v>
      </c>
      <c r="E5" s="9" t="s">
        <v>108</v>
      </c>
      <c r="F5" s="47" t="s">
        <v>109</v>
      </c>
      <c r="G5" s="9" t="s">
        <v>110</v>
      </c>
      <c r="H5" s="241"/>
      <c r="I5" s="238"/>
      <c r="J5" s="244"/>
      <c r="K5" s="238"/>
      <c r="L5" s="244"/>
      <c r="M5" s="238"/>
      <c r="N5" s="238"/>
      <c r="O5" s="235"/>
      <c r="P5" s="176"/>
    </row>
    <row r="6" spans="1:17" x14ac:dyDescent="0.25">
      <c r="A6" s="2"/>
      <c r="B6" s="11" t="s">
        <v>5</v>
      </c>
      <c r="C6" s="36"/>
      <c r="D6" s="7"/>
      <c r="E6" s="19"/>
      <c r="F6" s="28"/>
      <c r="G6" s="15"/>
      <c r="H6" s="111"/>
      <c r="I6" s="19"/>
      <c r="J6" s="112"/>
      <c r="K6" s="19"/>
      <c r="L6" s="112"/>
      <c r="M6" s="19"/>
      <c r="N6" s="19"/>
      <c r="O6" s="112"/>
      <c r="P6" s="175"/>
    </row>
    <row r="7" spans="1:17" x14ac:dyDescent="0.25">
      <c r="A7" s="13" t="s">
        <v>57</v>
      </c>
      <c r="B7" s="44"/>
      <c r="C7" s="38" t="s">
        <v>58</v>
      </c>
      <c r="D7" s="7">
        <v>2.33</v>
      </c>
      <c r="E7" s="15">
        <v>8.1199999999999992</v>
      </c>
      <c r="F7" s="28">
        <v>15.549999999999997</v>
      </c>
      <c r="G7" s="7">
        <v>144.59999999999997</v>
      </c>
      <c r="H7" s="7">
        <v>3.2999999999999988E-2</v>
      </c>
      <c r="I7" s="15">
        <v>0</v>
      </c>
      <c r="J7" s="6">
        <v>40</v>
      </c>
      <c r="K7" s="15">
        <v>0.62</v>
      </c>
      <c r="L7" s="6">
        <v>8.1</v>
      </c>
      <c r="M7" s="15">
        <v>22.5</v>
      </c>
      <c r="N7" s="15">
        <v>3.9</v>
      </c>
      <c r="O7" s="6">
        <v>0.38</v>
      </c>
      <c r="P7" s="158" t="s">
        <v>131</v>
      </c>
    </row>
    <row r="8" spans="1:17" ht="31.5" x14ac:dyDescent="0.25">
      <c r="A8" s="13" t="s">
        <v>21</v>
      </c>
      <c r="B8" s="44"/>
      <c r="C8" s="37" t="s">
        <v>129</v>
      </c>
      <c r="D8" s="7">
        <v>5.6044999999999998</v>
      </c>
      <c r="E8" s="15">
        <v>6.2525000000000004</v>
      </c>
      <c r="F8" s="28">
        <v>17.742000000000001</v>
      </c>
      <c r="G8" s="7">
        <v>145.05000000000001</v>
      </c>
      <c r="H8" s="7">
        <v>0.14249999999999999</v>
      </c>
      <c r="I8" s="15">
        <v>0.87749999999999995</v>
      </c>
      <c r="J8" s="6">
        <v>29.5</v>
      </c>
      <c r="K8" s="15">
        <v>0.11899999999999999</v>
      </c>
      <c r="L8" s="6">
        <v>102.73499999999999</v>
      </c>
      <c r="M8" s="15">
        <v>137.22749999999999</v>
      </c>
      <c r="N8" s="15">
        <v>35.700000000000003</v>
      </c>
      <c r="O8" s="6">
        <v>0.91550000000000009</v>
      </c>
      <c r="P8" s="158" t="s">
        <v>135</v>
      </c>
    </row>
    <row r="9" spans="1:17" ht="19.5" customHeight="1" x14ac:dyDescent="0.25">
      <c r="A9" s="13" t="s">
        <v>132</v>
      </c>
      <c r="B9" s="44"/>
      <c r="C9" s="37" t="s">
        <v>130</v>
      </c>
      <c r="D9" s="7">
        <v>1.46</v>
      </c>
      <c r="E9" s="15">
        <v>1.0765</v>
      </c>
      <c r="F9" s="28">
        <v>11.959999999999999</v>
      </c>
      <c r="G9" s="7">
        <v>63.7</v>
      </c>
      <c r="H9" s="7">
        <v>1.7499999999999998E-2</v>
      </c>
      <c r="I9" s="15">
        <v>0.66999999999999993</v>
      </c>
      <c r="J9" s="6">
        <v>7.9999999999999982</v>
      </c>
      <c r="K9" s="15">
        <v>0</v>
      </c>
      <c r="L9" s="6">
        <v>63.015000000000001</v>
      </c>
      <c r="M9" s="15">
        <v>48.36</v>
      </c>
      <c r="N9" s="15">
        <v>12.2</v>
      </c>
      <c r="O9" s="6">
        <v>1.2999999999999996</v>
      </c>
      <c r="P9" s="158" t="s">
        <v>136</v>
      </c>
    </row>
    <row r="10" spans="1:17" ht="24" customHeight="1" x14ac:dyDescent="0.25">
      <c r="A10" s="13" t="s">
        <v>45</v>
      </c>
      <c r="B10" s="44"/>
      <c r="C10" s="37">
        <v>120</v>
      </c>
      <c r="D10" s="7">
        <v>0.48</v>
      </c>
      <c r="E10" s="15">
        <v>0.48</v>
      </c>
      <c r="F10" s="28">
        <v>11.759999999999998</v>
      </c>
      <c r="G10" s="7">
        <v>56.399999999999984</v>
      </c>
      <c r="H10" s="7">
        <v>3.599999999999999E-2</v>
      </c>
      <c r="I10" s="15">
        <v>11.999999999999996</v>
      </c>
      <c r="J10" s="6">
        <v>0</v>
      </c>
      <c r="K10" s="15">
        <v>0.24</v>
      </c>
      <c r="L10" s="6">
        <v>19.2</v>
      </c>
      <c r="M10" s="15">
        <v>13.2</v>
      </c>
      <c r="N10" s="15">
        <v>10.799999999999999</v>
      </c>
      <c r="O10" s="6">
        <v>2.6399999999999997</v>
      </c>
      <c r="P10" s="158" t="s">
        <v>134</v>
      </c>
    </row>
    <row r="11" spans="1:17" ht="19.5" customHeight="1" thickBot="1" x14ac:dyDescent="0.3">
      <c r="A11" s="13" t="s">
        <v>22</v>
      </c>
      <c r="B11" s="44"/>
      <c r="C11" s="37">
        <v>30</v>
      </c>
      <c r="D11" s="7">
        <v>2.25</v>
      </c>
      <c r="E11" s="15">
        <v>0.87</v>
      </c>
      <c r="F11" s="28">
        <v>15.419999999999998</v>
      </c>
      <c r="G11" s="7">
        <v>78.599999999999994</v>
      </c>
      <c r="H11" s="7">
        <v>3.3000000000000002E-2</v>
      </c>
      <c r="I11" s="15">
        <v>0</v>
      </c>
      <c r="J11" s="6">
        <v>0</v>
      </c>
      <c r="K11" s="15">
        <v>0.51</v>
      </c>
      <c r="L11" s="6">
        <v>5.7</v>
      </c>
      <c r="M11" s="15">
        <v>19.5</v>
      </c>
      <c r="N11" s="15">
        <v>3.9</v>
      </c>
      <c r="O11" s="6">
        <v>0.36</v>
      </c>
      <c r="P11" s="158" t="s">
        <v>133</v>
      </c>
    </row>
    <row r="12" spans="1:17" ht="16.5" thickBot="1" x14ac:dyDescent="0.3">
      <c r="A12" s="114" t="s">
        <v>112</v>
      </c>
      <c r="B12" s="93"/>
      <c r="C12" s="53">
        <v>544</v>
      </c>
      <c r="D12" s="17">
        <f>SUM(D7:D11)</f>
        <v>12.124500000000001</v>
      </c>
      <c r="E12" s="17">
        <f t="shared" ref="E12:F12" si="0">SUM(E7:E11)</f>
        <v>16.798999999999999</v>
      </c>
      <c r="F12" s="17">
        <f t="shared" si="0"/>
        <v>72.432000000000002</v>
      </c>
      <c r="G12" s="17">
        <f>SUM(G7:G11)</f>
        <v>488.34999999999991</v>
      </c>
      <c r="H12" s="17">
        <f t="shared" ref="H12:O12" si="1">SUM(H7:H11)</f>
        <v>0.26200000000000001</v>
      </c>
      <c r="I12" s="17">
        <f t="shared" si="1"/>
        <v>13.547499999999996</v>
      </c>
      <c r="J12" s="17">
        <f t="shared" si="1"/>
        <v>77.5</v>
      </c>
      <c r="K12" s="17">
        <f t="shared" si="1"/>
        <v>1.4889999999999999</v>
      </c>
      <c r="L12" s="17">
        <f t="shared" si="1"/>
        <v>198.74999999999994</v>
      </c>
      <c r="M12" s="17">
        <f t="shared" si="1"/>
        <v>240.78749999999997</v>
      </c>
      <c r="N12" s="17">
        <f t="shared" si="1"/>
        <v>66.5</v>
      </c>
      <c r="O12" s="17">
        <f t="shared" si="1"/>
        <v>5.5954999999999995</v>
      </c>
      <c r="P12" s="177"/>
    </row>
    <row r="13" spans="1:17" ht="31.5" x14ac:dyDescent="0.25">
      <c r="A13" s="2"/>
      <c r="B13" s="11" t="s">
        <v>113</v>
      </c>
      <c r="C13" s="37"/>
      <c r="D13" s="7"/>
      <c r="E13" s="19"/>
      <c r="F13" s="6"/>
      <c r="G13" s="19"/>
      <c r="H13" s="6"/>
      <c r="I13" s="15"/>
      <c r="J13" s="6"/>
      <c r="K13" s="15"/>
      <c r="L13" s="6"/>
      <c r="M13" s="15"/>
      <c r="N13" s="15"/>
      <c r="O13" s="6"/>
      <c r="P13" s="175"/>
    </row>
    <row r="14" spans="1:17" ht="20.25" customHeight="1" thickBot="1" x14ac:dyDescent="0.3">
      <c r="A14" s="13" t="s">
        <v>52</v>
      </c>
      <c r="B14" s="44"/>
      <c r="C14" s="37">
        <v>30</v>
      </c>
      <c r="D14" s="6">
        <v>2.59</v>
      </c>
      <c r="E14" s="15">
        <v>2.4900000000000002</v>
      </c>
      <c r="F14" s="6">
        <v>13.18</v>
      </c>
      <c r="G14" s="15">
        <v>92.45</v>
      </c>
      <c r="H14" s="6">
        <v>4.5499999999999999E-2</v>
      </c>
      <c r="I14" s="15"/>
      <c r="J14" s="6"/>
      <c r="K14" s="15">
        <v>1.2949999999999999</v>
      </c>
      <c r="L14" s="6">
        <v>9.1</v>
      </c>
      <c r="M14" s="15">
        <v>29.4</v>
      </c>
      <c r="N14" s="15">
        <v>10.5</v>
      </c>
      <c r="O14" s="6">
        <v>0.49</v>
      </c>
      <c r="P14" s="176" t="s">
        <v>265</v>
      </c>
    </row>
    <row r="15" spans="1:17" ht="20.25" customHeight="1" thickBot="1" x14ac:dyDescent="0.3">
      <c r="A15" s="13" t="s">
        <v>54</v>
      </c>
      <c r="B15" s="4"/>
      <c r="C15" s="37">
        <v>200</v>
      </c>
      <c r="D15" s="6">
        <v>5.8</v>
      </c>
      <c r="E15" s="15">
        <v>5</v>
      </c>
      <c r="F15" s="6">
        <v>9.6</v>
      </c>
      <c r="G15" s="15">
        <v>107</v>
      </c>
      <c r="H15" s="6">
        <v>0.08</v>
      </c>
      <c r="I15" s="15">
        <v>2.6</v>
      </c>
      <c r="J15" s="6">
        <v>40</v>
      </c>
      <c r="K15" s="15"/>
      <c r="L15" s="6">
        <v>240</v>
      </c>
      <c r="M15" s="15">
        <v>180</v>
      </c>
      <c r="N15" s="15">
        <v>28</v>
      </c>
      <c r="O15" s="6">
        <v>0.2</v>
      </c>
      <c r="P15" s="178" t="s">
        <v>137</v>
      </c>
    </row>
    <row r="16" spans="1:17" s="64" customFormat="1" ht="20.25" customHeight="1" thickBot="1" x14ac:dyDescent="0.3">
      <c r="A16" s="114" t="s">
        <v>112</v>
      </c>
      <c r="B16" s="94"/>
      <c r="C16" s="16">
        <v>230</v>
      </c>
      <c r="D16" s="17">
        <f>SUM(D14:D15)</f>
        <v>8.39</v>
      </c>
      <c r="E16" s="17">
        <f t="shared" ref="E16:O16" si="2">SUM(E14:E15)</f>
        <v>7.49</v>
      </c>
      <c r="F16" s="17">
        <f t="shared" si="2"/>
        <v>22.78</v>
      </c>
      <c r="G16" s="17">
        <f>SUM(G14:G15)</f>
        <v>199.45</v>
      </c>
      <c r="H16" s="17">
        <f t="shared" si="2"/>
        <v>0.1255</v>
      </c>
      <c r="I16" s="17">
        <f t="shared" si="2"/>
        <v>2.6</v>
      </c>
      <c r="J16" s="17">
        <f t="shared" si="2"/>
        <v>40</v>
      </c>
      <c r="K16" s="17">
        <f t="shared" si="2"/>
        <v>1.2949999999999999</v>
      </c>
      <c r="L16" s="17">
        <f t="shared" si="2"/>
        <v>249.1</v>
      </c>
      <c r="M16" s="17">
        <f t="shared" si="2"/>
        <v>209.4</v>
      </c>
      <c r="N16" s="17">
        <f t="shared" si="2"/>
        <v>38.5</v>
      </c>
      <c r="O16" s="17">
        <f t="shared" si="2"/>
        <v>0.69</v>
      </c>
      <c r="P16" s="179"/>
      <c r="Q16" s="103"/>
    </row>
    <row r="17" spans="1:18" s="64" customFormat="1" ht="20.25" customHeight="1" thickBot="1" x14ac:dyDescent="0.3">
      <c r="A17" s="224" t="s">
        <v>298</v>
      </c>
      <c r="B17" s="225"/>
      <c r="C17" s="102">
        <f>C12+C16</f>
        <v>774</v>
      </c>
      <c r="D17" s="32">
        <f>D12+D16</f>
        <v>20.514500000000002</v>
      </c>
      <c r="E17" s="17">
        <f t="shared" ref="E17:O17" si="3">E12+E16</f>
        <v>24.289000000000001</v>
      </c>
      <c r="F17" s="31">
        <f t="shared" si="3"/>
        <v>95.212000000000003</v>
      </c>
      <c r="G17" s="17">
        <f>G12+G16</f>
        <v>687.8</v>
      </c>
      <c r="H17" s="17">
        <f t="shared" si="3"/>
        <v>0.38750000000000001</v>
      </c>
      <c r="I17" s="17">
        <f t="shared" si="3"/>
        <v>16.147499999999997</v>
      </c>
      <c r="J17" s="17">
        <f t="shared" si="3"/>
        <v>117.5</v>
      </c>
      <c r="K17" s="17">
        <f t="shared" si="3"/>
        <v>2.7839999999999998</v>
      </c>
      <c r="L17" s="17">
        <f t="shared" si="3"/>
        <v>447.84999999999991</v>
      </c>
      <c r="M17" s="17">
        <f t="shared" si="3"/>
        <v>450.1875</v>
      </c>
      <c r="N17" s="17">
        <f t="shared" si="3"/>
        <v>105</v>
      </c>
      <c r="O17" s="17">
        <f t="shared" si="3"/>
        <v>6.285499999999999</v>
      </c>
      <c r="P17" s="180"/>
      <c r="Q17" s="103">
        <f>G17/2350</f>
        <v>0.29268085106382979</v>
      </c>
      <c r="R17" s="126" t="s">
        <v>262</v>
      </c>
    </row>
    <row r="18" spans="1:18" x14ac:dyDescent="0.25">
      <c r="A18" s="2"/>
      <c r="B18" s="11" t="s">
        <v>10</v>
      </c>
      <c r="C18" s="12"/>
      <c r="D18" s="112"/>
      <c r="E18" s="19"/>
      <c r="F18" s="112"/>
      <c r="G18" s="19"/>
      <c r="H18" s="112"/>
      <c r="I18" s="19"/>
      <c r="J18" s="112"/>
      <c r="K18" s="19"/>
      <c r="L18" s="112"/>
      <c r="M18" s="19"/>
      <c r="N18" s="19"/>
      <c r="O18" s="112"/>
      <c r="P18" s="181"/>
      <c r="R18" s="127"/>
    </row>
    <row r="19" spans="1:18" x14ac:dyDescent="0.25">
      <c r="A19" s="13" t="s">
        <v>23</v>
      </c>
      <c r="B19" s="68"/>
      <c r="C19" s="14">
        <v>60</v>
      </c>
      <c r="D19" s="6">
        <v>0.66</v>
      </c>
      <c r="E19" s="15">
        <v>0.12</v>
      </c>
      <c r="F19" s="15">
        <v>2.2799999999999998</v>
      </c>
      <c r="G19" s="6">
        <v>14.4</v>
      </c>
      <c r="H19" s="7">
        <v>3.5999999999999997E-2</v>
      </c>
      <c r="I19" s="15">
        <v>14.999999999999998</v>
      </c>
      <c r="J19" s="6">
        <v>0</v>
      </c>
      <c r="K19" s="15">
        <v>0.42</v>
      </c>
      <c r="L19" s="6">
        <v>8.4</v>
      </c>
      <c r="M19" s="15">
        <v>15.6</v>
      </c>
      <c r="N19" s="15">
        <v>12</v>
      </c>
      <c r="O19" s="6">
        <v>0.54</v>
      </c>
      <c r="P19" s="158" t="s">
        <v>139</v>
      </c>
      <c r="R19" s="127"/>
    </row>
    <row r="20" spans="1:18" ht="40.5" customHeight="1" x14ac:dyDescent="0.25">
      <c r="A20" s="13" t="s">
        <v>305</v>
      </c>
      <c r="B20" s="4"/>
      <c r="C20" s="14" t="s">
        <v>180</v>
      </c>
      <c r="D20" s="148">
        <v>3.472</v>
      </c>
      <c r="E20" s="149">
        <v>5.4600000000000009</v>
      </c>
      <c r="F20" s="148">
        <v>21.681999999999999</v>
      </c>
      <c r="G20" s="149">
        <v>88</v>
      </c>
      <c r="H20" s="148">
        <v>4.9000000000000009E-2</v>
      </c>
      <c r="I20" s="149">
        <v>12.66</v>
      </c>
      <c r="J20" s="148">
        <v>10</v>
      </c>
      <c r="K20" s="149">
        <v>1.9100000000000001</v>
      </c>
      <c r="L20" s="148">
        <v>48.2</v>
      </c>
      <c r="M20" s="149">
        <v>45.300000000000004</v>
      </c>
      <c r="N20" s="149">
        <v>18.599999999999998</v>
      </c>
      <c r="O20" s="148">
        <v>0.68</v>
      </c>
      <c r="P20" s="158" t="s">
        <v>140</v>
      </c>
      <c r="R20" s="127"/>
    </row>
    <row r="21" spans="1:18" ht="31.5" x14ac:dyDescent="0.25">
      <c r="A21" s="13" t="s">
        <v>59</v>
      </c>
      <c r="B21" s="4"/>
      <c r="C21" s="14" t="s">
        <v>138</v>
      </c>
      <c r="D21" s="6">
        <v>14.33</v>
      </c>
      <c r="E21" s="15">
        <v>28.728000000000002</v>
      </c>
      <c r="F21" s="6">
        <v>29.765999999999998</v>
      </c>
      <c r="G21" s="15">
        <v>396</v>
      </c>
      <c r="H21" s="6">
        <v>0.11399999999999998</v>
      </c>
      <c r="I21" s="15">
        <v>8.9919999999999991</v>
      </c>
      <c r="J21" s="6">
        <v>29.1</v>
      </c>
      <c r="K21" s="15">
        <v>3.88</v>
      </c>
      <c r="L21" s="6">
        <v>55.7</v>
      </c>
      <c r="M21" s="15">
        <v>191.39999999999998</v>
      </c>
      <c r="N21" s="15">
        <v>43.315999999999995</v>
      </c>
      <c r="O21" s="6">
        <v>4.1720000000000006</v>
      </c>
      <c r="P21" s="158" t="s">
        <v>141</v>
      </c>
      <c r="R21" s="127"/>
    </row>
    <row r="22" spans="1:18" x14ac:dyDescent="0.25">
      <c r="A22" s="71" t="s">
        <v>24</v>
      </c>
      <c r="B22" s="4"/>
      <c r="C22" s="14">
        <v>180</v>
      </c>
      <c r="D22" s="6">
        <v>0.9</v>
      </c>
      <c r="E22" s="15">
        <v>0</v>
      </c>
      <c r="F22" s="6">
        <v>18.18</v>
      </c>
      <c r="G22" s="41">
        <v>76.319999999999993</v>
      </c>
      <c r="H22" s="42">
        <v>1.9799999999999998E-2</v>
      </c>
      <c r="I22" s="14">
        <v>3.5999999999999996</v>
      </c>
      <c r="J22" s="42">
        <v>0</v>
      </c>
      <c r="K22" s="14">
        <v>0.18000000000000002</v>
      </c>
      <c r="L22" s="42">
        <v>12.6</v>
      </c>
      <c r="M22" s="14">
        <v>12.6</v>
      </c>
      <c r="N22" s="14">
        <v>7.2</v>
      </c>
      <c r="O22" s="42">
        <v>2.52</v>
      </c>
      <c r="P22" s="158" t="s">
        <v>142</v>
      </c>
      <c r="R22" s="127"/>
    </row>
    <row r="23" spans="1:18" ht="16.5" customHeight="1" x14ac:dyDescent="0.25">
      <c r="A23" s="116" t="s">
        <v>11</v>
      </c>
      <c r="B23" s="4"/>
      <c r="C23" s="14">
        <v>50</v>
      </c>
      <c r="D23" s="42">
        <v>3.3</v>
      </c>
      <c r="E23" s="14">
        <v>0.6</v>
      </c>
      <c r="F23" s="42">
        <v>19.8</v>
      </c>
      <c r="G23" s="41">
        <v>99</v>
      </c>
      <c r="H23" s="42">
        <v>8.5000000000000006E-2</v>
      </c>
      <c r="I23" s="14">
        <v>0</v>
      </c>
      <c r="J23" s="42">
        <v>0</v>
      </c>
      <c r="K23" s="14">
        <v>0.7</v>
      </c>
      <c r="L23" s="42">
        <v>14.5</v>
      </c>
      <c r="M23" s="14">
        <v>75</v>
      </c>
      <c r="N23" s="14">
        <v>23.5</v>
      </c>
      <c r="O23" s="42">
        <v>1.95</v>
      </c>
      <c r="P23" s="158" t="s">
        <v>143</v>
      </c>
      <c r="R23" s="128"/>
    </row>
    <row r="24" spans="1:18" ht="16.5" customHeight="1" thickBot="1" x14ac:dyDescent="0.3">
      <c r="A24" s="13" t="s">
        <v>25</v>
      </c>
      <c r="B24" s="4"/>
      <c r="C24" s="14">
        <v>40</v>
      </c>
      <c r="D24" s="15">
        <v>3.04</v>
      </c>
      <c r="E24" s="124">
        <v>0.32000000000000006</v>
      </c>
      <c r="F24" s="6">
        <v>19.680000000000003</v>
      </c>
      <c r="G24" s="30">
        <v>94</v>
      </c>
      <c r="H24" s="14">
        <v>4.4000000000000004E-2</v>
      </c>
      <c r="I24" s="58">
        <v>0</v>
      </c>
      <c r="J24" s="14">
        <v>0</v>
      </c>
      <c r="K24" s="14">
        <v>0.44000000000000006</v>
      </c>
      <c r="L24" s="14">
        <v>8</v>
      </c>
      <c r="M24" s="14">
        <v>26</v>
      </c>
      <c r="N24" s="14">
        <v>5.6000000000000005</v>
      </c>
      <c r="O24" s="42">
        <v>0.44000000000000006</v>
      </c>
      <c r="P24" s="176" t="s">
        <v>133</v>
      </c>
      <c r="R24" s="127"/>
    </row>
    <row r="25" spans="1:18" ht="16.5" customHeight="1" thickBot="1" x14ac:dyDescent="0.3">
      <c r="A25" s="114" t="s">
        <v>112</v>
      </c>
      <c r="B25" s="93"/>
      <c r="C25" s="17">
        <v>740</v>
      </c>
      <c r="D25" s="17">
        <f>SUM(D19:D24)</f>
        <v>25.701999999999998</v>
      </c>
      <c r="E25" s="17">
        <f t="shared" ref="E25:O25" si="4">SUM(E19:E24)</f>
        <v>35.228000000000002</v>
      </c>
      <c r="F25" s="17">
        <f t="shared" si="4"/>
        <v>111.38799999999999</v>
      </c>
      <c r="G25" s="17">
        <f>SUM(G19:G24)</f>
        <v>767.72</v>
      </c>
      <c r="H25" s="17">
        <f t="shared" si="4"/>
        <v>0.3478</v>
      </c>
      <c r="I25" s="17">
        <f t="shared" si="4"/>
        <v>40.251999999999995</v>
      </c>
      <c r="J25" s="17">
        <f t="shared" si="4"/>
        <v>39.1</v>
      </c>
      <c r="K25" s="17">
        <f t="shared" si="4"/>
        <v>7.53</v>
      </c>
      <c r="L25" s="17">
        <f t="shared" si="4"/>
        <v>147.4</v>
      </c>
      <c r="M25" s="17">
        <f t="shared" si="4"/>
        <v>365.9</v>
      </c>
      <c r="N25" s="17">
        <f t="shared" si="4"/>
        <v>110.21599999999999</v>
      </c>
      <c r="O25" s="17">
        <f t="shared" si="4"/>
        <v>10.302</v>
      </c>
      <c r="P25" s="177"/>
      <c r="Q25" s="103">
        <f>G25/2350</f>
        <v>0.32668936170212765</v>
      </c>
      <c r="R25" s="129" t="s">
        <v>263</v>
      </c>
    </row>
    <row r="26" spans="1:18" ht="16.5" customHeight="1" thickBot="1" x14ac:dyDescent="0.3">
      <c r="A26" s="13" t="s">
        <v>314</v>
      </c>
      <c r="B26" s="44"/>
      <c r="C26" s="162">
        <v>500</v>
      </c>
      <c r="D26" s="161">
        <v>0</v>
      </c>
      <c r="E26" s="160">
        <v>0</v>
      </c>
      <c r="F26" s="159">
        <v>0</v>
      </c>
      <c r="G26" s="161">
        <v>0</v>
      </c>
      <c r="H26" s="161">
        <v>0</v>
      </c>
      <c r="I26" s="161">
        <v>0</v>
      </c>
      <c r="J26" s="161">
        <v>0</v>
      </c>
      <c r="K26" s="161">
        <v>0</v>
      </c>
      <c r="L26" s="161">
        <v>0</v>
      </c>
      <c r="M26" s="161">
        <v>0</v>
      </c>
      <c r="N26" s="161">
        <v>0</v>
      </c>
      <c r="O26" s="161">
        <v>0</v>
      </c>
      <c r="P26" s="158"/>
      <c r="R26" s="129"/>
    </row>
    <row r="27" spans="1:18" ht="20.25" customHeight="1" thickBot="1" x14ac:dyDescent="0.3">
      <c r="A27" s="114" t="s">
        <v>114</v>
      </c>
      <c r="B27" s="95"/>
      <c r="C27" s="17">
        <f>C12+C16+C25+C26</f>
        <v>2014</v>
      </c>
      <c r="D27" s="17">
        <f>D12+D16+D25+D26</f>
        <v>46.216499999999996</v>
      </c>
      <c r="E27" s="17">
        <f t="shared" ref="E27:O27" si="5">E12+E16+E25+E26</f>
        <v>59.517000000000003</v>
      </c>
      <c r="F27" s="17">
        <f t="shared" si="5"/>
        <v>206.6</v>
      </c>
      <c r="G27" s="17">
        <f t="shared" si="5"/>
        <v>1455.52</v>
      </c>
      <c r="H27" s="17">
        <f t="shared" si="5"/>
        <v>0.73530000000000006</v>
      </c>
      <c r="I27" s="17">
        <f t="shared" si="5"/>
        <v>56.399499999999989</v>
      </c>
      <c r="J27" s="17">
        <f t="shared" si="5"/>
        <v>156.6</v>
      </c>
      <c r="K27" s="17">
        <f t="shared" si="5"/>
        <v>10.314</v>
      </c>
      <c r="L27" s="17">
        <f t="shared" si="5"/>
        <v>595.24999999999989</v>
      </c>
      <c r="M27" s="17">
        <f t="shared" si="5"/>
        <v>816.08749999999998</v>
      </c>
      <c r="N27" s="17">
        <f t="shared" si="5"/>
        <v>215.21600000000001</v>
      </c>
      <c r="O27" s="17">
        <f t="shared" si="5"/>
        <v>16.587499999999999</v>
      </c>
      <c r="P27" s="177"/>
      <c r="Q27" s="103">
        <f>G27/2350</f>
        <v>0.61937021276595738</v>
      </c>
      <c r="R27" s="126" t="s">
        <v>264</v>
      </c>
    </row>
    <row r="28" spans="1:18" x14ac:dyDescent="0.25">
      <c r="A28" s="116"/>
      <c r="B28" s="4"/>
      <c r="C28" s="7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82"/>
    </row>
    <row r="29" spans="1:18" ht="16.5" thickBot="1" x14ac:dyDescent="0.3">
      <c r="A29" s="70" t="s">
        <v>1</v>
      </c>
      <c r="B29" s="92"/>
      <c r="C29" s="75"/>
      <c r="P29" s="183"/>
      <c r="R29" s="130"/>
    </row>
    <row r="30" spans="1:18" ht="15.75" customHeight="1" x14ac:dyDescent="0.25">
      <c r="A30" s="2" t="s">
        <v>93</v>
      </c>
      <c r="B30" s="77"/>
      <c r="C30" s="36" t="s">
        <v>94</v>
      </c>
      <c r="D30" s="226" t="s">
        <v>95</v>
      </c>
      <c r="E30" s="227"/>
      <c r="F30" s="228"/>
      <c r="G30" s="19" t="s">
        <v>96</v>
      </c>
      <c r="H30" s="239" t="s">
        <v>97</v>
      </c>
      <c r="I30" s="236" t="s">
        <v>98</v>
      </c>
      <c r="J30" s="236" t="s">
        <v>99</v>
      </c>
      <c r="K30" s="236" t="s">
        <v>100</v>
      </c>
      <c r="L30" s="242" t="s">
        <v>101</v>
      </c>
      <c r="M30" s="236" t="s">
        <v>102</v>
      </c>
      <c r="N30" s="236" t="s">
        <v>103</v>
      </c>
      <c r="O30" s="233" t="s">
        <v>104</v>
      </c>
      <c r="P30" s="175" t="s">
        <v>115</v>
      </c>
    </row>
    <row r="31" spans="1:18" ht="16.5" thickBot="1" x14ac:dyDescent="0.3">
      <c r="A31" s="13" t="s">
        <v>105</v>
      </c>
      <c r="B31" s="4"/>
      <c r="C31" s="37" t="s">
        <v>106</v>
      </c>
      <c r="D31" s="229"/>
      <c r="E31" s="230"/>
      <c r="F31" s="231"/>
      <c r="G31" s="15" t="s">
        <v>118</v>
      </c>
      <c r="H31" s="240"/>
      <c r="I31" s="237"/>
      <c r="J31" s="237"/>
      <c r="K31" s="237"/>
      <c r="L31" s="243"/>
      <c r="M31" s="237"/>
      <c r="N31" s="237"/>
      <c r="O31" s="234"/>
      <c r="P31" s="158" t="s">
        <v>116</v>
      </c>
    </row>
    <row r="32" spans="1:18" ht="16.5" thickBot="1" x14ac:dyDescent="0.3">
      <c r="A32" s="8"/>
      <c r="B32" s="88"/>
      <c r="C32" s="52"/>
      <c r="D32" s="9" t="s">
        <v>107</v>
      </c>
      <c r="E32" s="10" t="s">
        <v>108</v>
      </c>
      <c r="F32" s="9" t="s">
        <v>109</v>
      </c>
      <c r="G32" s="9" t="s">
        <v>110</v>
      </c>
      <c r="H32" s="241"/>
      <c r="I32" s="238"/>
      <c r="J32" s="238"/>
      <c r="K32" s="238"/>
      <c r="L32" s="244"/>
      <c r="M32" s="238"/>
      <c r="N32" s="238"/>
      <c r="O32" s="235"/>
      <c r="P32" s="176"/>
    </row>
    <row r="33" spans="1:18" x14ac:dyDescent="0.25">
      <c r="A33" s="2"/>
      <c r="B33" s="11" t="s">
        <v>5</v>
      </c>
      <c r="C33" s="36"/>
      <c r="D33" s="111"/>
      <c r="E33" s="19"/>
      <c r="F33" s="19"/>
      <c r="G33" s="111"/>
      <c r="H33" s="111"/>
      <c r="I33" s="19"/>
      <c r="J33" s="19"/>
      <c r="K33" s="19"/>
      <c r="L33" s="112"/>
      <c r="M33" s="19"/>
      <c r="N33" s="19"/>
      <c r="O33" s="112"/>
      <c r="P33" s="175"/>
    </row>
    <row r="34" spans="1:18" x14ac:dyDescent="0.25">
      <c r="A34" s="13" t="s">
        <v>56</v>
      </c>
      <c r="B34" s="44"/>
      <c r="C34" s="37" t="s">
        <v>55</v>
      </c>
      <c r="D34" s="7">
        <v>6.2750000000000004</v>
      </c>
      <c r="E34" s="15">
        <v>12.11</v>
      </c>
      <c r="F34" s="15">
        <v>15.549999999999997</v>
      </c>
      <c r="G34" s="7">
        <v>196.09999999999997</v>
      </c>
      <c r="H34" s="7">
        <v>3.7999999999999985E-2</v>
      </c>
      <c r="I34" s="15">
        <v>0.105</v>
      </c>
      <c r="J34" s="15">
        <v>71.5</v>
      </c>
      <c r="K34" s="15">
        <v>0.67999999999999994</v>
      </c>
      <c r="L34" s="6">
        <v>158.09999999999997</v>
      </c>
      <c r="M34" s="15">
        <v>112.49999999999999</v>
      </c>
      <c r="N34" s="15">
        <v>12.149999999999999</v>
      </c>
      <c r="O34" s="6">
        <v>0.48499999999999999</v>
      </c>
      <c r="P34" s="158" t="s">
        <v>146</v>
      </c>
    </row>
    <row r="35" spans="1:18" ht="31.5" x14ac:dyDescent="0.25">
      <c r="A35" s="13" t="s">
        <v>14</v>
      </c>
      <c r="B35" s="44"/>
      <c r="C35" s="37" t="s">
        <v>111</v>
      </c>
      <c r="D35" s="7">
        <v>4.05</v>
      </c>
      <c r="E35" s="15">
        <v>5.91</v>
      </c>
      <c r="F35" s="15">
        <v>33.820000000000007</v>
      </c>
      <c r="G35" s="7">
        <v>186.73</v>
      </c>
      <c r="H35" s="7">
        <v>0.16200000000000003</v>
      </c>
      <c r="I35" s="15">
        <v>0.8640000000000001</v>
      </c>
      <c r="J35" s="15">
        <v>33.320000000000007</v>
      </c>
      <c r="K35" s="15">
        <v>0.51200000000000012</v>
      </c>
      <c r="L35" s="6">
        <v>133.69800000000001</v>
      </c>
      <c r="M35" s="15">
        <v>210.28200000000007</v>
      </c>
      <c r="N35" s="15">
        <v>63.738000000000014</v>
      </c>
      <c r="O35" s="6">
        <v>1.5520000000000003</v>
      </c>
      <c r="P35" s="158" t="s">
        <v>148</v>
      </c>
    </row>
    <row r="36" spans="1:18" x14ac:dyDescent="0.25">
      <c r="A36" s="13" t="s">
        <v>70</v>
      </c>
      <c r="B36" s="44"/>
      <c r="C36" s="37">
        <v>40</v>
      </c>
      <c r="D36" s="7">
        <v>5.08</v>
      </c>
      <c r="E36" s="15">
        <v>1.6</v>
      </c>
      <c r="F36" s="15">
        <v>0.28000000000000003</v>
      </c>
      <c r="G36" s="7">
        <v>62.800000000000004</v>
      </c>
      <c r="H36" s="7">
        <v>2.8000000000000004E-2</v>
      </c>
      <c r="I36" s="15"/>
      <c r="J36" s="15">
        <v>100</v>
      </c>
      <c r="K36" s="15">
        <v>0.24</v>
      </c>
      <c r="L36" s="6">
        <v>22</v>
      </c>
      <c r="M36" s="15">
        <v>76.8</v>
      </c>
      <c r="N36" s="15">
        <v>4.8</v>
      </c>
      <c r="O36" s="6">
        <v>1</v>
      </c>
      <c r="P36" s="158" t="s">
        <v>149</v>
      </c>
    </row>
    <row r="37" spans="1:18" ht="23.25" customHeight="1" x14ac:dyDescent="0.25">
      <c r="A37" s="13" t="s">
        <v>19</v>
      </c>
      <c r="B37" s="44"/>
      <c r="C37" s="37">
        <v>200</v>
      </c>
      <c r="D37" s="7">
        <v>4.0780000000000003</v>
      </c>
      <c r="E37" s="15">
        <v>3.81</v>
      </c>
      <c r="F37" s="15">
        <v>7.597999999999999</v>
      </c>
      <c r="G37" s="7">
        <v>78.599999999999994</v>
      </c>
      <c r="H37" s="7">
        <v>5.5999999999999994E-2</v>
      </c>
      <c r="I37" s="15">
        <v>1.5879999999999999</v>
      </c>
      <c r="J37" s="15">
        <v>24.4</v>
      </c>
      <c r="K37" s="15">
        <v>0</v>
      </c>
      <c r="L37" s="6">
        <v>151.91999999999999</v>
      </c>
      <c r="M37" s="15">
        <v>124.55999999999999</v>
      </c>
      <c r="N37" s="15">
        <v>21.34</v>
      </c>
      <c r="O37" s="6">
        <v>0.44799999999999995</v>
      </c>
      <c r="P37" s="158" t="s">
        <v>147</v>
      </c>
    </row>
    <row r="38" spans="1:18" ht="23.25" customHeight="1" thickBot="1" x14ac:dyDescent="0.3">
      <c r="A38" s="13" t="s">
        <v>27</v>
      </c>
      <c r="B38" s="44"/>
      <c r="C38" s="37">
        <v>30</v>
      </c>
      <c r="D38" s="7">
        <v>2.25</v>
      </c>
      <c r="E38" s="15">
        <v>0.87</v>
      </c>
      <c r="F38" s="28">
        <v>15.419999999999998</v>
      </c>
      <c r="G38" s="7">
        <v>78.599999999999994</v>
      </c>
      <c r="H38" s="7">
        <v>3.3000000000000002E-2</v>
      </c>
      <c r="I38" s="15">
        <v>0</v>
      </c>
      <c r="J38" s="6">
        <v>0</v>
      </c>
      <c r="K38" s="15">
        <v>0.51</v>
      </c>
      <c r="L38" s="6">
        <v>5.7</v>
      </c>
      <c r="M38" s="15">
        <v>19.5</v>
      </c>
      <c r="N38" s="15">
        <v>3.9</v>
      </c>
      <c r="O38" s="6">
        <v>0.36</v>
      </c>
      <c r="P38" s="158" t="s">
        <v>133</v>
      </c>
    </row>
    <row r="39" spans="1:18" ht="23.25" customHeight="1" thickBot="1" x14ac:dyDescent="0.3">
      <c r="A39" s="114" t="s">
        <v>112</v>
      </c>
      <c r="B39" s="95"/>
      <c r="C39" s="53">
        <v>510</v>
      </c>
      <c r="D39" s="32">
        <f>SUM(D34:D38)</f>
        <v>21.733000000000001</v>
      </c>
      <c r="E39" s="32">
        <f t="shared" ref="E39:O39" si="6">SUM(E34:E38)</f>
        <v>24.3</v>
      </c>
      <c r="F39" s="32">
        <f t="shared" si="6"/>
        <v>72.668000000000006</v>
      </c>
      <c r="G39" s="32">
        <f>SUM(G34:G38)</f>
        <v>602.82999999999993</v>
      </c>
      <c r="H39" s="32">
        <f t="shared" si="6"/>
        <v>0.31700000000000006</v>
      </c>
      <c r="I39" s="32">
        <f t="shared" si="6"/>
        <v>2.5569999999999999</v>
      </c>
      <c r="J39" s="32">
        <f t="shared" si="6"/>
        <v>229.22</v>
      </c>
      <c r="K39" s="32">
        <f t="shared" si="6"/>
        <v>1.9420000000000002</v>
      </c>
      <c r="L39" s="32">
        <f t="shared" si="6"/>
        <v>471.41799999999995</v>
      </c>
      <c r="M39" s="32">
        <f t="shared" si="6"/>
        <v>543.64200000000005</v>
      </c>
      <c r="N39" s="32">
        <f t="shared" si="6"/>
        <v>105.92800000000001</v>
      </c>
      <c r="O39" s="32">
        <f t="shared" si="6"/>
        <v>3.8450000000000002</v>
      </c>
      <c r="P39" s="179"/>
    </row>
    <row r="40" spans="1:18" ht="30.75" customHeight="1" x14ac:dyDescent="0.25">
      <c r="A40" s="13"/>
      <c r="B40" s="44" t="s">
        <v>113</v>
      </c>
      <c r="C40" s="38"/>
      <c r="D40" s="15"/>
      <c r="E40" s="15"/>
      <c r="F40" s="15"/>
      <c r="G40" s="7"/>
      <c r="H40" s="7"/>
      <c r="I40" s="15"/>
      <c r="J40" s="15"/>
      <c r="K40" s="15"/>
      <c r="L40" s="6"/>
      <c r="M40" s="15"/>
      <c r="N40" s="15"/>
      <c r="O40" s="6"/>
      <c r="P40" s="158"/>
    </row>
    <row r="41" spans="1:18" ht="23.25" customHeight="1" thickBot="1" x14ac:dyDescent="0.3">
      <c r="A41" s="71" t="s">
        <v>24</v>
      </c>
      <c r="B41" s="4"/>
      <c r="C41" s="14">
        <v>180</v>
      </c>
      <c r="D41" s="6">
        <v>0.9</v>
      </c>
      <c r="E41" s="15">
        <v>0</v>
      </c>
      <c r="F41" s="6">
        <v>18.18</v>
      </c>
      <c r="G41" s="41">
        <v>76.319999999999993</v>
      </c>
      <c r="H41" s="42">
        <v>1.9799999999999998E-2</v>
      </c>
      <c r="I41" s="14">
        <v>3.5999999999999996</v>
      </c>
      <c r="J41" s="42">
        <v>0</v>
      </c>
      <c r="K41" s="14">
        <v>0.18000000000000002</v>
      </c>
      <c r="L41" s="42">
        <v>12.6</v>
      </c>
      <c r="M41" s="14">
        <v>12.6</v>
      </c>
      <c r="N41" s="14">
        <v>7.2</v>
      </c>
      <c r="O41" s="42">
        <v>2.52</v>
      </c>
      <c r="P41" s="158" t="s">
        <v>142</v>
      </c>
    </row>
    <row r="42" spans="1:18" ht="23.25" customHeight="1" thickBot="1" x14ac:dyDescent="0.3">
      <c r="A42" s="114" t="s">
        <v>112</v>
      </c>
      <c r="B42" s="94"/>
      <c r="C42" s="97" t="s">
        <v>177</v>
      </c>
      <c r="D42" s="17">
        <f>SUM(D41)</f>
        <v>0.9</v>
      </c>
      <c r="E42" s="17">
        <f t="shared" ref="E42:O42" si="7">SUM(E41)</f>
        <v>0</v>
      </c>
      <c r="F42" s="97">
        <f t="shared" si="7"/>
        <v>18.18</v>
      </c>
      <c r="G42" s="97">
        <f t="shared" si="7"/>
        <v>76.319999999999993</v>
      </c>
      <c r="H42" s="97">
        <f t="shared" si="7"/>
        <v>1.9799999999999998E-2</v>
      </c>
      <c r="I42" s="97">
        <f t="shared" si="7"/>
        <v>3.5999999999999996</v>
      </c>
      <c r="J42" s="97">
        <f t="shared" si="7"/>
        <v>0</v>
      </c>
      <c r="K42" s="97">
        <f t="shared" si="7"/>
        <v>0.18000000000000002</v>
      </c>
      <c r="L42" s="97">
        <f t="shared" si="7"/>
        <v>12.6</v>
      </c>
      <c r="M42" s="97">
        <f t="shared" si="7"/>
        <v>12.6</v>
      </c>
      <c r="N42" s="97">
        <f t="shared" si="7"/>
        <v>7.2</v>
      </c>
      <c r="O42" s="97">
        <f t="shared" si="7"/>
        <v>2.52</v>
      </c>
      <c r="P42" s="177"/>
    </row>
    <row r="43" spans="1:18" ht="18" customHeight="1" thickBot="1" x14ac:dyDescent="0.3">
      <c r="A43" s="224" t="s">
        <v>298</v>
      </c>
      <c r="B43" s="225"/>
      <c r="C43" s="80">
        <f>C39+C42</f>
        <v>690</v>
      </c>
      <c r="D43" s="80">
        <f>D39+D42</f>
        <v>22.632999999999999</v>
      </c>
      <c r="E43" s="80">
        <f>E39+E42</f>
        <v>24.3</v>
      </c>
      <c r="F43" s="80">
        <f>F39+F42</f>
        <v>90.848000000000013</v>
      </c>
      <c r="G43" s="80">
        <f>G39+G42</f>
        <v>679.14999999999986</v>
      </c>
      <c r="H43" s="80">
        <f t="shared" ref="H43:O43" si="8">H39+H42</f>
        <v>0.33680000000000004</v>
      </c>
      <c r="I43" s="80">
        <f t="shared" si="8"/>
        <v>6.157</v>
      </c>
      <c r="J43" s="80">
        <f t="shared" si="8"/>
        <v>229.22</v>
      </c>
      <c r="K43" s="80">
        <f t="shared" si="8"/>
        <v>2.1220000000000003</v>
      </c>
      <c r="L43" s="80">
        <f t="shared" si="8"/>
        <v>484.01799999999997</v>
      </c>
      <c r="M43" s="80">
        <f t="shared" si="8"/>
        <v>556.24200000000008</v>
      </c>
      <c r="N43" s="80">
        <f t="shared" si="8"/>
        <v>113.12800000000001</v>
      </c>
      <c r="O43" s="80">
        <f t="shared" si="8"/>
        <v>6.3650000000000002</v>
      </c>
      <c r="P43" s="184"/>
      <c r="Q43" s="103">
        <f>G43/2350</f>
        <v>0.28899999999999992</v>
      </c>
      <c r="R43" s="126" t="s">
        <v>262</v>
      </c>
    </row>
    <row r="44" spans="1:18" x14ac:dyDescent="0.25">
      <c r="A44" s="2"/>
      <c r="B44" s="11" t="s">
        <v>10</v>
      </c>
      <c r="C44" s="54"/>
      <c r="D44" s="111"/>
      <c r="E44" s="19"/>
      <c r="F44" s="112"/>
      <c r="G44" s="19"/>
      <c r="H44" s="112"/>
      <c r="I44" s="19"/>
      <c r="J44" s="19"/>
      <c r="K44" s="19"/>
      <c r="L44" s="112"/>
      <c r="M44" s="19"/>
      <c r="N44" s="19"/>
      <c r="O44" s="112"/>
      <c r="P44" s="181"/>
      <c r="R44" s="127"/>
    </row>
    <row r="45" spans="1:18" ht="22.5" customHeight="1" x14ac:dyDescent="0.25">
      <c r="A45" s="13" t="s">
        <v>66</v>
      </c>
      <c r="B45" s="68"/>
      <c r="C45" s="14">
        <v>60</v>
      </c>
      <c r="D45" s="6">
        <v>0.48</v>
      </c>
      <c r="E45" s="15">
        <v>0.06</v>
      </c>
      <c r="F45" s="6">
        <v>1.4999999999999998</v>
      </c>
      <c r="G45" s="15">
        <v>8.3999999999999986</v>
      </c>
      <c r="H45" s="6">
        <v>1.7999999999999995E-2</v>
      </c>
      <c r="I45" s="15">
        <v>5.9999999999999982</v>
      </c>
      <c r="J45" s="15"/>
      <c r="K45" s="15">
        <v>0.06</v>
      </c>
      <c r="L45" s="6">
        <v>13.799999999999999</v>
      </c>
      <c r="M45" s="15">
        <v>25.199999999999996</v>
      </c>
      <c r="N45" s="15">
        <v>8.3999999999999986</v>
      </c>
      <c r="O45" s="6">
        <v>0.35999999999999993</v>
      </c>
      <c r="P45" s="158" t="s">
        <v>139</v>
      </c>
      <c r="R45" s="127"/>
    </row>
    <row r="46" spans="1:18" ht="34.5" customHeight="1" x14ac:dyDescent="0.25">
      <c r="A46" s="13" t="s">
        <v>281</v>
      </c>
      <c r="B46" s="4"/>
      <c r="C46" s="14">
        <v>200</v>
      </c>
      <c r="D46" s="150">
        <v>1.5780000000000001</v>
      </c>
      <c r="E46" s="149">
        <v>2.4700000000000002</v>
      </c>
      <c r="F46" s="148">
        <v>11.69</v>
      </c>
      <c r="G46" s="149">
        <v>68.600000000000009</v>
      </c>
      <c r="H46" s="148">
        <v>7.1999999999999995E-2</v>
      </c>
      <c r="I46" s="149">
        <v>6.6000000000000005</v>
      </c>
      <c r="J46" s="149">
        <v>0</v>
      </c>
      <c r="K46" s="149">
        <v>0.98000000000000009</v>
      </c>
      <c r="L46" s="148">
        <v>21.36</v>
      </c>
      <c r="M46" s="149">
        <v>44.78</v>
      </c>
      <c r="N46" s="149">
        <v>18.22</v>
      </c>
      <c r="O46" s="148">
        <v>0.70000000000000007</v>
      </c>
      <c r="P46" s="185" t="s">
        <v>154</v>
      </c>
      <c r="R46" s="127"/>
    </row>
    <row r="47" spans="1:18" ht="19.5" customHeight="1" x14ac:dyDescent="0.25">
      <c r="A47" s="13" t="s">
        <v>282</v>
      </c>
      <c r="B47" s="4"/>
      <c r="C47" s="14" t="s">
        <v>153</v>
      </c>
      <c r="D47" s="6">
        <v>14.5</v>
      </c>
      <c r="E47" s="15">
        <v>22.19</v>
      </c>
      <c r="F47" s="6">
        <v>4.8899999999999997</v>
      </c>
      <c r="G47" s="15">
        <v>271</v>
      </c>
      <c r="H47" s="6">
        <v>0.03</v>
      </c>
      <c r="I47" s="15">
        <v>0.92</v>
      </c>
      <c r="J47" s="15"/>
      <c r="K47" s="15">
        <v>2.61</v>
      </c>
      <c r="L47" s="6">
        <v>21.81</v>
      </c>
      <c r="M47" s="15">
        <v>154.15</v>
      </c>
      <c r="N47" s="15">
        <v>22.03</v>
      </c>
      <c r="O47" s="6">
        <v>3.06</v>
      </c>
      <c r="P47" s="158" t="s">
        <v>155</v>
      </c>
      <c r="R47" s="127"/>
    </row>
    <row r="48" spans="1:18" ht="19.5" customHeight="1" x14ac:dyDescent="0.25">
      <c r="A48" s="13" t="s">
        <v>28</v>
      </c>
      <c r="B48" s="4"/>
      <c r="C48" s="14">
        <v>150</v>
      </c>
      <c r="D48" s="6">
        <v>5.6594999999999995</v>
      </c>
      <c r="E48" s="15">
        <v>0.66899999999999993</v>
      </c>
      <c r="F48" s="6">
        <v>31.92</v>
      </c>
      <c r="G48" s="15">
        <v>156.29999999999998</v>
      </c>
      <c r="H48" s="6">
        <v>5.6999999999999988E-2</v>
      </c>
      <c r="I48" s="15"/>
      <c r="J48" s="15"/>
      <c r="K48" s="15">
        <v>0.77249999999999996</v>
      </c>
      <c r="L48" s="6">
        <v>11.191499999999998</v>
      </c>
      <c r="M48" s="15">
        <v>37.167749999999998</v>
      </c>
      <c r="N48" s="15">
        <v>8.6189999999999998</v>
      </c>
      <c r="O48" s="6">
        <v>0.85199999999999998</v>
      </c>
      <c r="P48" s="158" t="s">
        <v>156</v>
      </c>
      <c r="R48" s="127"/>
    </row>
    <row r="49" spans="1:18" ht="19.5" customHeight="1" x14ac:dyDescent="0.25">
      <c r="A49" s="13" t="s">
        <v>315</v>
      </c>
      <c r="B49" s="4"/>
      <c r="C49" s="37">
        <v>200</v>
      </c>
      <c r="D49" s="6">
        <v>0.66200000000000003</v>
      </c>
      <c r="E49" s="15">
        <v>0.09</v>
      </c>
      <c r="F49" s="6">
        <v>22.033999999999992</v>
      </c>
      <c r="G49" s="15">
        <v>92.799999999999983</v>
      </c>
      <c r="H49" s="6">
        <v>1.5999999999999997E-2</v>
      </c>
      <c r="I49" s="15">
        <v>0.72599999999999976</v>
      </c>
      <c r="J49" s="15">
        <v>0</v>
      </c>
      <c r="K49" s="15">
        <v>0.50800000000000001</v>
      </c>
      <c r="L49" s="6">
        <v>32.18</v>
      </c>
      <c r="M49" s="15">
        <v>23.439999999999998</v>
      </c>
      <c r="N49" s="15">
        <v>17.459999999999997</v>
      </c>
      <c r="O49" s="6">
        <v>0.66799999999999993</v>
      </c>
      <c r="P49" s="178" t="s">
        <v>157</v>
      </c>
      <c r="R49" s="128"/>
    </row>
    <row r="50" spans="1:18" ht="19.5" customHeight="1" x14ac:dyDescent="0.25">
      <c r="A50" s="13" t="s">
        <v>11</v>
      </c>
      <c r="B50" s="4"/>
      <c r="C50" s="37">
        <v>50</v>
      </c>
      <c r="D50" s="6">
        <v>3.3</v>
      </c>
      <c r="E50" s="15">
        <v>0.6</v>
      </c>
      <c r="F50" s="6">
        <v>19.8</v>
      </c>
      <c r="G50" s="15">
        <v>99</v>
      </c>
      <c r="H50" s="6">
        <v>8.5000000000000006E-2</v>
      </c>
      <c r="I50" s="15">
        <v>0</v>
      </c>
      <c r="J50" s="15">
        <v>0</v>
      </c>
      <c r="K50" s="15">
        <v>0.7</v>
      </c>
      <c r="L50" s="6">
        <v>14.5</v>
      </c>
      <c r="M50" s="15">
        <v>75</v>
      </c>
      <c r="N50" s="15">
        <v>23.5</v>
      </c>
      <c r="O50" s="6">
        <v>1.95</v>
      </c>
      <c r="P50" s="178" t="s">
        <v>143</v>
      </c>
      <c r="R50" s="127"/>
    </row>
    <row r="51" spans="1:18" ht="19.5" customHeight="1" thickBot="1" x14ac:dyDescent="0.3">
      <c r="A51" s="13" t="s">
        <v>25</v>
      </c>
      <c r="B51" s="4"/>
      <c r="C51" s="14">
        <v>40</v>
      </c>
      <c r="D51" s="15">
        <v>3.04</v>
      </c>
      <c r="E51" s="144">
        <v>0.32000000000000006</v>
      </c>
      <c r="F51" s="6">
        <v>19.680000000000003</v>
      </c>
      <c r="G51" s="30">
        <v>94</v>
      </c>
      <c r="H51" s="14">
        <v>4.4000000000000004E-2</v>
      </c>
      <c r="I51" s="58">
        <v>0</v>
      </c>
      <c r="J51" s="14">
        <v>0</v>
      </c>
      <c r="K51" s="14">
        <v>0.44000000000000006</v>
      </c>
      <c r="L51" s="14">
        <v>8</v>
      </c>
      <c r="M51" s="14">
        <v>26</v>
      </c>
      <c r="N51" s="14">
        <v>5.6000000000000005</v>
      </c>
      <c r="O51" s="42">
        <v>0.44000000000000006</v>
      </c>
      <c r="P51" s="176" t="s">
        <v>133</v>
      </c>
    </row>
    <row r="52" spans="1:18" ht="19.5" customHeight="1" thickBot="1" x14ac:dyDescent="0.3">
      <c r="A52" s="114" t="s">
        <v>112</v>
      </c>
      <c r="B52" s="95"/>
      <c r="C52" s="78">
        <v>800</v>
      </c>
      <c r="D52" s="32">
        <f>SUM(D45:D51)</f>
        <v>29.2195</v>
      </c>
      <c r="E52" s="32">
        <f t="shared" ref="E52:O52" si="9">SUM(E45:E51)</f>
        <v>26.399000000000004</v>
      </c>
      <c r="F52" s="32">
        <f t="shared" si="9"/>
        <v>111.514</v>
      </c>
      <c r="G52" s="32">
        <f>SUM(G45:G51)</f>
        <v>790.09999999999991</v>
      </c>
      <c r="H52" s="32">
        <f t="shared" si="9"/>
        <v>0.32199999999999995</v>
      </c>
      <c r="I52" s="32">
        <f t="shared" si="9"/>
        <v>14.245999999999997</v>
      </c>
      <c r="J52" s="32">
        <f t="shared" si="9"/>
        <v>0</v>
      </c>
      <c r="K52" s="32">
        <f t="shared" si="9"/>
        <v>6.0705</v>
      </c>
      <c r="L52" s="32">
        <f t="shared" si="9"/>
        <v>122.8415</v>
      </c>
      <c r="M52" s="32">
        <f t="shared" si="9"/>
        <v>385.73775000000001</v>
      </c>
      <c r="N52" s="32">
        <f t="shared" si="9"/>
        <v>103.82899999999999</v>
      </c>
      <c r="O52" s="32">
        <f t="shared" si="9"/>
        <v>8.0300000000000011</v>
      </c>
      <c r="P52" s="186"/>
      <c r="Q52" s="103">
        <f>G52/2350</f>
        <v>0.33621276595744676</v>
      </c>
      <c r="R52" s="129" t="s">
        <v>263</v>
      </c>
    </row>
    <row r="53" spans="1:18" ht="19.5" customHeight="1" thickBot="1" x14ac:dyDescent="0.3">
      <c r="A53" s="13" t="s">
        <v>314</v>
      </c>
      <c r="B53" s="44"/>
      <c r="C53" s="162">
        <v>500</v>
      </c>
      <c r="D53" s="161">
        <v>0</v>
      </c>
      <c r="E53" s="160">
        <v>0</v>
      </c>
      <c r="F53" s="159">
        <v>0</v>
      </c>
      <c r="G53" s="161">
        <v>0</v>
      </c>
      <c r="H53" s="161">
        <v>0</v>
      </c>
      <c r="I53" s="161">
        <v>0</v>
      </c>
      <c r="J53" s="161">
        <v>0</v>
      </c>
      <c r="K53" s="161">
        <v>0</v>
      </c>
      <c r="L53" s="161">
        <v>0</v>
      </c>
      <c r="M53" s="161">
        <v>0</v>
      </c>
      <c r="N53" s="161">
        <v>0</v>
      </c>
      <c r="O53" s="161">
        <v>0</v>
      </c>
      <c r="P53" s="158"/>
      <c r="R53" s="129"/>
    </row>
    <row r="54" spans="1:18" ht="19.5" customHeight="1" thickBot="1" x14ac:dyDescent="0.3">
      <c r="A54" s="114" t="s">
        <v>114</v>
      </c>
      <c r="B54" s="95"/>
      <c r="C54" s="17">
        <f>C39+C42+C52+C53</f>
        <v>1990</v>
      </c>
      <c r="D54" s="17">
        <f>D39+D42+D52+D53</f>
        <v>51.852499999999999</v>
      </c>
      <c r="E54" s="17">
        <f t="shared" ref="E54:O54" si="10">E39+E42+E52+E53</f>
        <v>50.699000000000005</v>
      </c>
      <c r="F54" s="17">
        <f t="shared" si="10"/>
        <v>202.36200000000002</v>
      </c>
      <c r="G54" s="17">
        <f t="shared" si="10"/>
        <v>1469.2499999999998</v>
      </c>
      <c r="H54" s="17">
        <f t="shared" si="10"/>
        <v>0.65880000000000005</v>
      </c>
      <c r="I54" s="17">
        <f t="shared" si="10"/>
        <v>20.402999999999999</v>
      </c>
      <c r="J54" s="17">
        <f t="shared" si="10"/>
        <v>229.22</v>
      </c>
      <c r="K54" s="17">
        <f t="shared" si="10"/>
        <v>8.1925000000000008</v>
      </c>
      <c r="L54" s="17">
        <f t="shared" si="10"/>
        <v>606.85950000000003</v>
      </c>
      <c r="M54" s="17">
        <f t="shared" si="10"/>
        <v>941.97975000000008</v>
      </c>
      <c r="N54" s="17">
        <f t="shared" si="10"/>
        <v>216.95699999999999</v>
      </c>
      <c r="O54" s="17">
        <f t="shared" si="10"/>
        <v>14.395000000000001</v>
      </c>
      <c r="P54" s="186"/>
      <c r="Q54" s="103">
        <f>G54/2350</f>
        <v>0.62521276595744668</v>
      </c>
      <c r="R54" s="126" t="s">
        <v>264</v>
      </c>
    </row>
    <row r="55" spans="1:18" x14ac:dyDescent="0.25">
      <c r="A55" s="33"/>
      <c r="B55" s="11"/>
      <c r="C55" s="76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182"/>
    </row>
    <row r="56" spans="1:18" ht="16.5" thickBot="1" x14ac:dyDescent="0.3">
      <c r="A56" s="70" t="s">
        <v>2</v>
      </c>
      <c r="B56" s="44"/>
      <c r="C56" s="75"/>
      <c r="P56" s="183"/>
    </row>
    <row r="57" spans="1:18" ht="15.75" customHeight="1" x14ac:dyDescent="0.25">
      <c r="A57" s="2" t="s">
        <v>93</v>
      </c>
      <c r="B57" s="77"/>
      <c r="C57" s="36" t="s">
        <v>94</v>
      </c>
      <c r="D57" s="226" t="s">
        <v>95</v>
      </c>
      <c r="E57" s="227"/>
      <c r="F57" s="228"/>
      <c r="G57" s="19" t="s">
        <v>96</v>
      </c>
      <c r="H57" s="239" t="s">
        <v>97</v>
      </c>
      <c r="I57" s="236" t="s">
        <v>98</v>
      </c>
      <c r="J57" s="242" t="s">
        <v>99</v>
      </c>
      <c r="K57" s="236" t="s">
        <v>100</v>
      </c>
      <c r="L57" s="242" t="s">
        <v>101</v>
      </c>
      <c r="M57" s="236" t="s">
        <v>102</v>
      </c>
      <c r="N57" s="233" t="s">
        <v>103</v>
      </c>
      <c r="O57" s="233" t="s">
        <v>104</v>
      </c>
      <c r="P57" s="175" t="s">
        <v>115</v>
      </c>
    </row>
    <row r="58" spans="1:18" ht="16.5" thickBot="1" x14ac:dyDescent="0.3">
      <c r="A58" s="13" t="s">
        <v>105</v>
      </c>
      <c r="B58" s="4"/>
      <c r="C58" s="37" t="s">
        <v>106</v>
      </c>
      <c r="D58" s="229"/>
      <c r="E58" s="230"/>
      <c r="F58" s="231"/>
      <c r="G58" s="15" t="s">
        <v>118</v>
      </c>
      <c r="H58" s="240"/>
      <c r="I58" s="237"/>
      <c r="J58" s="243"/>
      <c r="K58" s="237"/>
      <c r="L58" s="243"/>
      <c r="M58" s="237"/>
      <c r="N58" s="234"/>
      <c r="O58" s="234"/>
      <c r="P58" s="158" t="s">
        <v>116</v>
      </c>
    </row>
    <row r="59" spans="1:18" ht="16.5" thickBot="1" x14ac:dyDescent="0.3">
      <c r="A59" s="13"/>
      <c r="B59" s="4"/>
      <c r="C59" s="37"/>
      <c r="D59" s="113" t="s">
        <v>107</v>
      </c>
      <c r="E59" s="19" t="s">
        <v>108</v>
      </c>
      <c r="F59" s="112" t="s">
        <v>109</v>
      </c>
      <c r="G59" s="19" t="s">
        <v>110</v>
      </c>
      <c r="H59" s="241"/>
      <c r="I59" s="238"/>
      <c r="J59" s="244"/>
      <c r="K59" s="238"/>
      <c r="L59" s="244"/>
      <c r="M59" s="238"/>
      <c r="N59" s="235"/>
      <c r="O59" s="235"/>
      <c r="P59" s="158"/>
    </row>
    <row r="60" spans="1:18" x14ac:dyDescent="0.25">
      <c r="A60" s="2"/>
      <c r="B60" s="11" t="s">
        <v>5</v>
      </c>
      <c r="C60" s="12"/>
      <c r="D60" s="112"/>
      <c r="E60" s="19"/>
      <c r="F60" s="112"/>
      <c r="G60" s="19"/>
      <c r="H60" s="112"/>
      <c r="I60" s="19"/>
      <c r="J60" s="112"/>
      <c r="K60" s="19"/>
      <c r="L60" s="112"/>
      <c r="M60" s="19"/>
      <c r="N60" s="113"/>
      <c r="O60" s="19"/>
      <c r="P60" s="175"/>
    </row>
    <row r="61" spans="1:18" x14ac:dyDescent="0.25">
      <c r="A61" s="13" t="s">
        <v>57</v>
      </c>
      <c r="B61" s="44"/>
      <c r="C61" s="14" t="s">
        <v>58</v>
      </c>
      <c r="D61" s="6">
        <v>2.33</v>
      </c>
      <c r="E61" s="15">
        <v>8.1199999999999992</v>
      </c>
      <c r="F61" s="6">
        <v>15.549999999999997</v>
      </c>
      <c r="G61" s="15">
        <v>144.59999999999997</v>
      </c>
      <c r="H61" s="6">
        <v>3.2999999999999988E-2</v>
      </c>
      <c r="I61" s="15">
        <v>0</v>
      </c>
      <c r="J61" s="6">
        <v>40</v>
      </c>
      <c r="K61" s="15">
        <v>0.62</v>
      </c>
      <c r="L61" s="6">
        <v>8.1</v>
      </c>
      <c r="M61" s="15">
        <v>22.5</v>
      </c>
      <c r="N61" s="28">
        <v>3.9</v>
      </c>
      <c r="O61" s="15">
        <v>0.38</v>
      </c>
      <c r="P61" s="158" t="s">
        <v>131</v>
      </c>
    </row>
    <row r="62" spans="1:18" ht="31.5" x14ac:dyDescent="0.25">
      <c r="A62" s="13" t="s">
        <v>48</v>
      </c>
      <c r="B62" s="44"/>
      <c r="C62" s="14" t="s">
        <v>158</v>
      </c>
      <c r="D62" s="6">
        <v>5.3</v>
      </c>
      <c r="E62" s="15">
        <v>5.54</v>
      </c>
      <c r="F62" s="6">
        <v>10.5</v>
      </c>
      <c r="G62" s="15">
        <v>186.8</v>
      </c>
      <c r="H62" s="6">
        <v>9.1799999999999993E-2</v>
      </c>
      <c r="I62" s="15">
        <v>0.6120000000000001</v>
      </c>
      <c r="J62" s="6">
        <v>109.19999999999999</v>
      </c>
      <c r="K62" s="15">
        <v>0.69599999999999995</v>
      </c>
      <c r="L62" s="6">
        <v>271.524</v>
      </c>
      <c r="M62" s="15">
        <v>320.24400000000003</v>
      </c>
      <c r="N62" s="28">
        <v>38.495999999999995</v>
      </c>
      <c r="O62" s="15">
        <v>1.0440000000000003</v>
      </c>
      <c r="P62" s="158" t="s">
        <v>160</v>
      </c>
    </row>
    <row r="63" spans="1:18" x14ac:dyDescent="0.25">
      <c r="A63" s="13" t="s">
        <v>49</v>
      </c>
      <c r="B63" s="44"/>
      <c r="C63" s="14" t="s">
        <v>161</v>
      </c>
      <c r="D63" s="6">
        <v>2.4249999999999998</v>
      </c>
      <c r="E63" s="15">
        <v>0.95</v>
      </c>
      <c r="F63" s="6">
        <v>11.6</v>
      </c>
      <c r="G63" s="15">
        <v>99.14</v>
      </c>
      <c r="H63" s="6">
        <v>4.859999999999999E-2</v>
      </c>
      <c r="I63" s="15">
        <v>0</v>
      </c>
      <c r="J63" s="6">
        <v>29.134999999999998</v>
      </c>
      <c r="K63" s="15">
        <v>0.72500000000000009</v>
      </c>
      <c r="L63" s="6">
        <v>11.01135</v>
      </c>
      <c r="M63" s="15">
        <v>29.904000000000003</v>
      </c>
      <c r="N63" s="28">
        <v>8.5887000000000011</v>
      </c>
      <c r="O63" s="15">
        <v>0.50050000000000006</v>
      </c>
      <c r="P63" s="158" t="s">
        <v>162</v>
      </c>
    </row>
    <row r="64" spans="1:18" x14ac:dyDescent="0.25">
      <c r="A64" s="13" t="s">
        <v>17</v>
      </c>
      <c r="B64" s="4"/>
      <c r="C64" s="37" t="s">
        <v>163</v>
      </c>
      <c r="D64" s="6">
        <v>0.38</v>
      </c>
      <c r="E64" s="15">
        <v>9.69E-2</v>
      </c>
      <c r="F64" s="6">
        <v>10.056000000000001</v>
      </c>
      <c r="G64" s="15">
        <v>42.66</v>
      </c>
      <c r="H64" s="42">
        <v>1.9000000000000002E-3</v>
      </c>
      <c r="I64" s="14">
        <v>0.19000000000000003</v>
      </c>
      <c r="J64" s="42">
        <v>0</v>
      </c>
      <c r="K64" s="14">
        <v>0</v>
      </c>
      <c r="L64" s="42">
        <v>18.939</v>
      </c>
      <c r="M64" s="14">
        <v>15.656000000000002</v>
      </c>
      <c r="N64" s="58">
        <v>8.3600000000000012</v>
      </c>
      <c r="O64" s="14">
        <v>1.5880000000000001</v>
      </c>
      <c r="P64" s="158" t="s">
        <v>164</v>
      </c>
    </row>
    <row r="65" spans="1:18" x14ac:dyDescent="0.25">
      <c r="A65" s="13" t="s">
        <v>45</v>
      </c>
      <c r="B65" s="44"/>
      <c r="C65" s="37">
        <v>120</v>
      </c>
      <c r="D65" s="7">
        <v>0.48</v>
      </c>
      <c r="E65" s="15">
        <v>0.48</v>
      </c>
      <c r="F65" s="28">
        <v>11.759999999999998</v>
      </c>
      <c r="G65" s="7">
        <v>56.399999999999984</v>
      </c>
      <c r="H65" s="7">
        <v>3.599999999999999E-2</v>
      </c>
      <c r="I65" s="15">
        <v>11.999999999999996</v>
      </c>
      <c r="J65" s="6">
        <v>0</v>
      </c>
      <c r="K65" s="15">
        <v>0.24</v>
      </c>
      <c r="L65" s="6">
        <v>19.2</v>
      </c>
      <c r="M65" s="15">
        <v>13.2</v>
      </c>
      <c r="N65" s="15">
        <v>10.799999999999999</v>
      </c>
      <c r="O65" s="6">
        <v>2.6399999999999997</v>
      </c>
      <c r="P65" s="158" t="s">
        <v>134</v>
      </c>
    </row>
    <row r="66" spans="1:18" ht="16.5" thickBot="1" x14ac:dyDescent="0.3">
      <c r="A66" s="13" t="s">
        <v>27</v>
      </c>
      <c r="B66" s="4"/>
      <c r="C66" s="37">
        <v>30</v>
      </c>
      <c r="D66" s="7">
        <v>2.25</v>
      </c>
      <c r="E66" s="15">
        <v>0.87</v>
      </c>
      <c r="F66" s="28">
        <v>15.419999999999998</v>
      </c>
      <c r="G66" s="7">
        <v>78.599999999999994</v>
      </c>
      <c r="H66" s="7">
        <v>3.3000000000000002E-2</v>
      </c>
      <c r="I66" s="15">
        <v>0</v>
      </c>
      <c r="J66" s="6">
        <v>0</v>
      </c>
      <c r="K66" s="15">
        <v>0.51</v>
      </c>
      <c r="L66" s="6">
        <v>5.7</v>
      </c>
      <c r="M66" s="15">
        <v>19.5</v>
      </c>
      <c r="N66" s="15">
        <v>3.9</v>
      </c>
      <c r="O66" s="6">
        <v>0.36</v>
      </c>
      <c r="P66" s="158" t="s">
        <v>133</v>
      </c>
    </row>
    <row r="67" spans="1:18" ht="16.5" thickBot="1" x14ac:dyDescent="0.3">
      <c r="A67" s="114" t="s">
        <v>112</v>
      </c>
      <c r="B67" s="93"/>
      <c r="C67" s="16">
        <v>590</v>
      </c>
      <c r="D67" s="17">
        <f>SUM(D61:D66)</f>
        <v>13.165000000000001</v>
      </c>
      <c r="E67" s="17">
        <f t="shared" ref="E67:G67" si="11">SUM(E61:E66)</f>
        <v>16.056899999999999</v>
      </c>
      <c r="F67" s="17">
        <f t="shared" si="11"/>
        <v>74.885999999999996</v>
      </c>
      <c r="G67" s="17">
        <f t="shared" si="11"/>
        <v>608.19999999999993</v>
      </c>
      <c r="H67" s="17">
        <f t="shared" ref="H67:O67" si="12">SUM(H61:H66)</f>
        <v>0.24429999999999999</v>
      </c>
      <c r="I67" s="17">
        <f t="shared" si="12"/>
        <v>12.801999999999996</v>
      </c>
      <c r="J67" s="17">
        <f t="shared" si="12"/>
        <v>178.33499999999998</v>
      </c>
      <c r="K67" s="17">
        <f t="shared" si="12"/>
        <v>2.7909999999999995</v>
      </c>
      <c r="L67" s="17">
        <f t="shared" si="12"/>
        <v>334.47435000000002</v>
      </c>
      <c r="M67" s="17">
        <f t="shared" si="12"/>
        <v>421.00400000000002</v>
      </c>
      <c r="N67" s="17">
        <f t="shared" si="12"/>
        <v>74.044700000000006</v>
      </c>
      <c r="O67" s="17">
        <f t="shared" si="12"/>
        <v>6.5125000000000002</v>
      </c>
      <c r="P67" s="177"/>
    </row>
    <row r="68" spans="1:18" ht="31.5" x14ac:dyDescent="0.25">
      <c r="A68" s="13"/>
      <c r="B68" s="44" t="s">
        <v>113</v>
      </c>
      <c r="C68" s="12"/>
      <c r="D68" s="112"/>
      <c r="E68" s="15"/>
      <c r="F68" s="112"/>
      <c r="G68" s="15"/>
      <c r="H68" s="112"/>
      <c r="I68" s="15"/>
      <c r="J68" s="6"/>
      <c r="K68" s="15"/>
      <c r="L68" s="6"/>
      <c r="M68" s="15"/>
      <c r="N68" s="19"/>
      <c r="O68" s="28"/>
      <c r="P68" s="158"/>
    </row>
    <row r="69" spans="1:18" x14ac:dyDescent="0.25">
      <c r="A69" s="13" t="s">
        <v>165</v>
      </c>
      <c r="B69" s="44"/>
      <c r="C69" s="14">
        <v>20</v>
      </c>
      <c r="D69" s="6">
        <v>1.84</v>
      </c>
      <c r="E69" s="15">
        <v>2.8200000000000003</v>
      </c>
      <c r="F69" s="6">
        <v>12.640000000000002</v>
      </c>
      <c r="G69" s="15">
        <v>83.2</v>
      </c>
      <c r="H69" s="6">
        <v>2.8000000000000004E-2</v>
      </c>
      <c r="I69" s="15">
        <v>0</v>
      </c>
      <c r="J69" s="6"/>
      <c r="K69" s="15">
        <v>1.3</v>
      </c>
      <c r="L69" s="6">
        <v>5.2000000000000011</v>
      </c>
      <c r="M69" s="15">
        <v>21.400000000000002</v>
      </c>
      <c r="N69" s="15">
        <v>5</v>
      </c>
      <c r="O69" s="28">
        <v>0.28000000000000003</v>
      </c>
      <c r="P69" s="158"/>
    </row>
    <row r="70" spans="1:18" ht="19.5" customHeight="1" thickBot="1" x14ac:dyDescent="0.3">
      <c r="A70" s="13" t="s">
        <v>54</v>
      </c>
      <c r="B70" s="4"/>
      <c r="C70" s="37">
        <v>200</v>
      </c>
      <c r="D70" s="15">
        <v>5.8</v>
      </c>
      <c r="E70" s="28">
        <v>5</v>
      </c>
      <c r="F70" s="15">
        <v>9.6</v>
      </c>
      <c r="G70" s="28">
        <v>107</v>
      </c>
      <c r="H70" s="6">
        <v>0.08</v>
      </c>
      <c r="I70" s="15">
        <v>2.6</v>
      </c>
      <c r="J70" s="6">
        <v>40</v>
      </c>
      <c r="K70" s="15"/>
      <c r="L70" s="6">
        <v>240</v>
      </c>
      <c r="M70" s="15">
        <v>180</v>
      </c>
      <c r="N70" s="15">
        <v>28</v>
      </c>
      <c r="O70" s="6">
        <v>0.2</v>
      </c>
      <c r="P70" s="178" t="s">
        <v>137</v>
      </c>
    </row>
    <row r="71" spans="1:18" s="64" customFormat="1" ht="19.5" customHeight="1" thickBot="1" x14ac:dyDescent="0.3">
      <c r="A71" s="114" t="s">
        <v>112</v>
      </c>
      <c r="B71" s="94"/>
      <c r="C71" s="16">
        <v>220</v>
      </c>
      <c r="D71" s="17">
        <f>SUM(D69:D70)</f>
        <v>7.64</v>
      </c>
      <c r="E71" s="35">
        <f t="shared" ref="E71:O71" si="13">SUM(E69:E70)</f>
        <v>7.82</v>
      </c>
      <c r="F71" s="17">
        <f t="shared" si="13"/>
        <v>22.240000000000002</v>
      </c>
      <c r="G71" s="31">
        <f t="shared" si="13"/>
        <v>190.2</v>
      </c>
      <c r="H71" s="17">
        <f t="shared" si="13"/>
        <v>0.10800000000000001</v>
      </c>
      <c r="I71" s="31">
        <f t="shared" si="13"/>
        <v>2.6</v>
      </c>
      <c r="J71" s="17">
        <f t="shared" si="13"/>
        <v>40</v>
      </c>
      <c r="K71" s="31">
        <f t="shared" si="13"/>
        <v>1.3</v>
      </c>
      <c r="L71" s="17">
        <f t="shared" si="13"/>
        <v>245.2</v>
      </c>
      <c r="M71" s="31">
        <f t="shared" si="13"/>
        <v>201.4</v>
      </c>
      <c r="N71" s="17">
        <f t="shared" si="13"/>
        <v>33</v>
      </c>
      <c r="O71" s="31">
        <f t="shared" si="13"/>
        <v>0.48000000000000004</v>
      </c>
      <c r="P71" s="177"/>
      <c r="Q71" s="103"/>
    </row>
    <row r="72" spans="1:18" s="64" customFormat="1" ht="19.5" customHeight="1" thickBot="1" x14ac:dyDescent="0.3">
      <c r="A72" s="224" t="s">
        <v>298</v>
      </c>
      <c r="B72" s="225"/>
      <c r="C72" s="102">
        <f>C67+C71</f>
        <v>810</v>
      </c>
      <c r="D72" s="17">
        <f>D67+D71</f>
        <v>20.805</v>
      </c>
      <c r="E72" s="35">
        <f t="shared" ref="E72:O72" si="14">E67+E71</f>
        <v>23.876899999999999</v>
      </c>
      <c r="F72" s="107">
        <f t="shared" si="14"/>
        <v>97.126000000000005</v>
      </c>
      <c r="G72" s="80">
        <f>G67+G71</f>
        <v>798.39999999999986</v>
      </c>
      <c r="H72" s="80">
        <f t="shared" si="14"/>
        <v>0.3523</v>
      </c>
      <c r="I72" s="80">
        <f t="shared" si="14"/>
        <v>15.401999999999996</v>
      </c>
      <c r="J72" s="80">
        <f t="shared" si="14"/>
        <v>218.33499999999998</v>
      </c>
      <c r="K72" s="80">
        <f t="shared" si="14"/>
        <v>4.0909999999999993</v>
      </c>
      <c r="L72" s="80">
        <f t="shared" si="14"/>
        <v>579.67435</v>
      </c>
      <c r="M72" s="80">
        <f t="shared" si="14"/>
        <v>622.404</v>
      </c>
      <c r="N72" s="80">
        <f t="shared" si="14"/>
        <v>107.04470000000001</v>
      </c>
      <c r="O72" s="80">
        <f t="shared" si="14"/>
        <v>6.9925000000000006</v>
      </c>
      <c r="P72" s="175"/>
      <c r="Q72" s="103">
        <f>G72/2350</f>
        <v>0.3397446808510638</v>
      </c>
      <c r="R72" s="126" t="s">
        <v>262</v>
      </c>
    </row>
    <row r="73" spans="1:18" x14ac:dyDescent="0.25">
      <c r="A73" s="2"/>
      <c r="B73" s="11" t="s">
        <v>10</v>
      </c>
      <c r="C73" s="12"/>
      <c r="D73" s="112"/>
      <c r="E73" s="19"/>
      <c r="F73" s="112"/>
      <c r="G73" s="19"/>
      <c r="H73" s="133"/>
      <c r="I73" s="19"/>
      <c r="J73" s="19"/>
      <c r="K73" s="19"/>
      <c r="L73" s="112"/>
      <c r="M73" s="19"/>
      <c r="N73" s="113"/>
      <c r="O73" s="19"/>
      <c r="P73" s="181"/>
    </row>
    <row r="74" spans="1:18" x14ac:dyDescent="0.25">
      <c r="A74" s="13" t="s">
        <v>67</v>
      </c>
      <c r="B74" s="44"/>
      <c r="C74" s="14">
        <v>60</v>
      </c>
      <c r="D74" s="6">
        <v>0.48</v>
      </c>
      <c r="E74" s="15">
        <v>0.06</v>
      </c>
      <c r="F74" s="6">
        <v>1.4999999999999998</v>
      </c>
      <c r="G74" s="15">
        <v>8.3999999999999986</v>
      </c>
      <c r="H74" s="6">
        <v>1.7999999999999995E-2</v>
      </c>
      <c r="I74" s="15">
        <v>5.9999999999999982</v>
      </c>
      <c r="J74" s="6"/>
      <c r="K74" s="15">
        <v>0.06</v>
      </c>
      <c r="L74" s="6">
        <v>13.799999999999999</v>
      </c>
      <c r="M74" s="15">
        <v>25.199999999999996</v>
      </c>
      <c r="N74" s="28">
        <v>8.3999999999999986</v>
      </c>
      <c r="O74" s="15">
        <v>0.35999999999999993</v>
      </c>
      <c r="P74" s="187" t="s">
        <v>139</v>
      </c>
    </row>
    <row r="75" spans="1:18" ht="39.75" customHeight="1" x14ac:dyDescent="0.25">
      <c r="A75" s="13" t="s">
        <v>283</v>
      </c>
      <c r="B75" s="44"/>
      <c r="C75" s="14" t="s">
        <v>199</v>
      </c>
      <c r="D75" s="148">
        <v>4.0681699999999994</v>
      </c>
      <c r="E75" s="149">
        <v>6.8615300000000001</v>
      </c>
      <c r="F75" s="148">
        <v>10.025950000000002</v>
      </c>
      <c r="G75" s="149">
        <v>123.57100000000001</v>
      </c>
      <c r="H75" s="148">
        <v>8.4809999999999997E-2</v>
      </c>
      <c r="I75" s="149">
        <v>6.7949999999999999</v>
      </c>
      <c r="J75" s="148">
        <v>12.2</v>
      </c>
      <c r="K75" s="149">
        <v>1.9804000000000002</v>
      </c>
      <c r="L75" s="148">
        <v>34.487200000000001</v>
      </c>
      <c r="M75" s="149">
        <v>74.322599999999994</v>
      </c>
      <c r="N75" s="152">
        <v>23.782000000000004</v>
      </c>
      <c r="O75" s="149">
        <v>0.93160000000000009</v>
      </c>
      <c r="P75" s="188" t="s">
        <v>274</v>
      </c>
    </row>
    <row r="76" spans="1:18" ht="17.25" customHeight="1" x14ac:dyDescent="0.25">
      <c r="A76" s="13" t="s">
        <v>60</v>
      </c>
      <c r="B76" s="44"/>
      <c r="C76" s="14" t="s">
        <v>210</v>
      </c>
      <c r="D76" s="6">
        <v>10.43</v>
      </c>
      <c r="E76" s="15">
        <v>11.62</v>
      </c>
      <c r="F76" s="6">
        <v>9.0399999999999991</v>
      </c>
      <c r="G76" s="15">
        <v>180.33</v>
      </c>
      <c r="H76" s="6">
        <v>4.3333333333333335E-2</v>
      </c>
      <c r="I76" s="15">
        <v>3.0539999999999998</v>
      </c>
      <c r="J76" s="6">
        <v>25.655999999999999</v>
      </c>
      <c r="K76" s="15">
        <v>2.056</v>
      </c>
      <c r="L76" s="6">
        <v>131.256</v>
      </c>
      <c r="M76" s="15">
        <v>189.75199999999998</v>
      </c>
      <c r="N76" s="28">
        <v>44.323999999999998</v>
      </c>
      <c r="O76" s="15">
        <v>0.75</v>
      </c>
      <c r="P76" s="187" t="s">
        <v>259</v>
      </c>
    </row>
    <row r="77" spans="1:18" ht="34.5" customHeight="1" x14ac:dyDescent="0.25">
      <c r="A77" s="13" t="s">
        <v>61</v>
      </c>
      <c r="B77" s="4"/>
      <c r="C77" s="14" t="s">
        <v>168</v>
      </c>
      <c r="D77" s="24">
        <v>3.6764999999999999</v>
      </c>
      <c r="E77" s="23">
        <v>5.9054999999999991</v>
      </c>
      <c r="F77" s="98">
        <v>32.81</v>
      </c>
      <c r="G77" s="99">
        <v>213.35</v>
      </c>
      <c r="H77" s="6">
        <v>0.14849999999999999</v>
      </c>
      <c r="I77" s="15">
        <v>23.284499999999994</v>
      </c>
      <c r="J77" s="6">
        <v>0</v>
      </c>
      <c r="K77" s="15">
        <v>0.76649999999999996</v>
      </c>
      <c r="L77" s="6">
        <v>54.6</v>
      </c>
      <c r="M77" s="15">
        <v>98.801999999999992</v>
      </c>
      <c r="N77" s="28">
        <v>34.005000000000003</v>
      </c>
      <c r="O77" s="15">
        <v>1.2585000000000002</v>
      </c>
      <c r="P77" s="178" t="s">
        <v>170</v>
      </c>
    </row>
    <row r="78" spans="1:18" ht="21" customHeight="1" x14ac:dyDescent="0.25">
      <c r="A78" s="13" t="s">
        <v>316</v>
      </c>
      <c r="B78" s="68"/>
      <c r="C78" s="48">
        <v>200</v>
      </c>
      <c r="D78" s="26">
        <v>0.67800000000000005</v>
      </c>
      <c r="E78" s="27">
        <v>0.27800000000000002</v>
      </c>
      <c r="F78" s="26">
        <v>20.76</v>
      </c>
      <c r="G78" s="27">
        <v>88.2</v>
      </c>
      <c r="H78" s="26">
        <v>1.2E-2</v>
      </c>
      <c r="I78" s="27">
        <v>100</v>
      </c>
      <c r="J78" s="26">
        <v>0</v>
      </c>
      <c r="K78" s="27">
        <v>0.76</v>
      </c>
      <c r="L78" s="26">
        <v>21.34</v>
      </c>
      <c r="M78" s="27">
        <v>3.44</v>
      </c>
      <c r="N78" s="56">
        <v>3.44</v>
      </c>
      <c r="O78" s="27">
        <v>0.63400000000000001</v>
      </c>
      <c r="P78" s="187" t="s">
        <v>171</v>
      </c>
    </row>
    <row r="79" spans="1:18" ht="21" customHeight="1" x14ac:dyDescent="0.25">
      <c r="A79" s="13" t="s">
        <v>11</v>
      </c>
      <c r="B79" s="4"/>
      <c r="C79" s="14">
        <v>50</v>
      </c>
      <c r="D79" s="6">
        <v>3.3</v>
      </c>
      <c r="E79" s="15">
        <v>0.6</v>
      </c>
      <c r="F79" s="6">
        <v>19.8</v>
      </c>
      <c r="G79" s="15">
        <v>99</v>
      </c>
      <c r="H79" s="6">
        <v>8.5000000000000006E-2</v>
      </c>
      <c r="I79" s="15">
        <v>0</v>
      </c>
      <c r="J79" s="6">
        <v>0</v>
      </c>
      <c r="K79" s="15">
        <v>0.7</v>
      </c>
      <c r="L79" s="6">
        <v>14.5</v>
      </c>
      <c r="M79" s="15">
        <v>75</v>
      </c>
      <c r="N79" s="28">
        <v>23.5</v>
      </c>
      <c r="O79" s="15">
        <v>1.95</v>
      </c>
      <c r="P79" s="158" t="s">
        <v>143</v>
      </c>
    </row>
    <row r="80" spans="1:18" ht="21" customHeight="1" thickBot="1" x14ac:dyDescent="0.3">
      <c r="A80" s="13" t="s">
        <v>25</v>
      </c>
      <c r="B80" s="4"/>
      <c r="C80" s="14">
        <v>40</v>
      </c>
      <c r="D80" s="15">
        <v>3.04</v>
      </c>
      <c r="E80" s="144">
        <v>0.32000000000000006</v>
      </c>
      <c r="F80" s="6">
        <v>19.680000000000003</v>
      </c>
      <c r="G80" s="30">
        <v>94</v>
      </c>
      <c r="H80" s="14">
        <v>4.4000000000000004E-2</v>
      </c>
      <c r="I80" s="58">
        <v>0</v>
      </c>
      <c r="J80" s="14">
        <v>0</v>
      </c>
      <c r="K80" s="14">
        <v>0.44000000000000006</v>
      </c>
      <c r="L80" s="14">
        <v>8</v>
      </c>
      <c r="M80" s="14">
        <v>26</v>
      </c>
      <c r="N80" s="14">
        <v>5.6000000000000005</v>
      </c>
      <c r="O80" s="42">
        <v>0.44000000000000006</v>
      </c>
      <c r="P80" s="176" t="s">
        <v>133</v>
      </c>
    </row>
    <row r="81" spans="1:18" ht="21" customHeight="1" thickBot="1" x14ac:dyDescent="0.3">
      <c r="A81" s="114" t="s">
        <v>112</v>
      </c>
      <c r="B81" s="93"/>
      <c r="C81" s="16">
        <v>871</v>
      </c>
      <c r="D81" s="17">
        <f>SUM(D74:D80)</f>
        <v>25.67267</v>
      </c>
      <c r="E81" s="17">
        <f t="shared" ref="E81:O81" si="15">SUM(E74:E80)</f>
        <v>25.645029999999998</v>
      </c>
      <c r="F81" s="17">
        <f t="shared" si="15"/>
        <v>113.61595000000001</v>
      </c>
      <c r="G81" s="17">
        <f>SUM(G74:G80)</f>
        <v>806.85100000000011</v>
      </c>
      <c r="H81" s="17">
        <f t="shared" si="15"/>
        <v>0.43564333333333333</v>
      </c>
      <c r="I81" s="17">
        <f t="shared" si="15"/>
        <v>139.1335</v>
      </c>
      <c r="J81" s="17">
        <f t="shared" si="15"/>
        <v>37.855999999999995</v>
      </c>
      <c r="K81" s="17">
        <f t="shared" si="15"/>
        <v>6.7629000000000001</v>
      </c>
      <c r="L81" s="17">
        <f t="shared" si="15"/>
        <v>277.98320000000001</v>
      </c>
      <c r="M81" s="17">
        <f t="shared" si="15"/>
        <v>492.51659999999998</v>
      </c>
      <c r="N81" s="17">
        <f t="shared" si="15"/>
        <v>143.05099999999999</v>
      </c>
      <c r="O81" s="17">
        <f t="shared" si="15"/>
        <v>6.3241000000000005</v>
      </c>
      <c r="P81" s="177"/>
      <c r="Q81" s="103">
        <f>G81/2350</f>
        <v>0.34334085106382983</v>
      </c>
      <c r="R81" s="129" t="s">
        <v>263</v>
      </c>
    </row>
    <row r="82" spans="1:18" ht="21" customHeight="1" thickBot="1" x14ac:dyDescent="0.3">
      <c r="A82" s="13" t="s">
        <v>314</v>
      </c>
      <c r="B82" s="44"/>
      <c r="C82" s="162">
        <v>500</v>
      </c>
      <c r="D82" s="161">
        <v>0</v>
      </c>
      <c r="E82" s="160">
        <v>0</v>
      </c>
      <c r="F82" s="159">
        <v>0</v>
      </c>
      <c r="G82" s="161">
        <v>0</v>
      </c>
      <c r="H82" s="161">
        <v>0</v>
      </c>
      <c r="I82" s="161">
        <v>0</v>
      </c>
      <c r="J82" s="161">
        <v>0</v>
      </c>
      <c r="K82" s="161">
        <v>0</v>
      </c>
      <c r="L82" s="161">
        <v>0</v>
      </c>
      <c r="M82" s="161">
        <v>0</v>
      </c>
      <c r="N82" s="161">
        <v>0</v>
      </c>
      <c r="O82" s="161">
        <v>0</v>
      </c>
      <c r="P82" s="177"/>
      <c r="R82" s="129"/>
    </row>
    <row r="83" spans="1:18" ht="18" customHeight="1" thickBot="1" x14ac:dyDescent="0.3">
      <c r="A83" s="114" t="s">
        <v>114</v>
      </c>
      <c r="B83" s="95"/>
      <c r="C83" s="17">
        <f>C67+C71+C81+C82</f>
        <v>2181</v>
      </c>
      <c r="D83" s="17">
        <f>D67+D71+D81+D82</f>
        <v>46.477670000000003</v>
      </c>
      <c r="E83" s="17">
        <f t="shared" ref="E83:O83" si="16">E67+E71+E81+E82</f>
        <v>49.521929999999998</v>
      </c>
      <c r="F83" s="17">
        <f t="shared" si="16"/>
        <v>210.74195000000003</v>
      </c>
      <c r="G83" s="17">
        <f t="shared" si="16"/>
        <v>1605.251</v>
      </c>
      <c r="H83" s="17">
        <f t="shared" si="16"/>
        <v>0.78794333333333333</v>
      </c>
      <c r="I83" s="17">
        <f t="shared" si="16"/>
        <v>154.53549999999998</v>
      </c>
      <c r="J83" s="17">
        <f t="shared" si="16"/>
        <v>256.19099999999997</v>
      </c>
      <c r="K83" s="17">
        <f t="shared" si="16"/>
        <v>10.853899999999999</v>
      </c>
      <c r="L83" s="17">
        <f t="shared" si="16"/>
        <v>857.65755000000001</v>
      </c>
      <c r="M83" s="17">
        <f t="shared" si="16"/>
        <v>1114.9205999999999</v>
      </c>
      <c r="N83" s="17">
        <f t="shared" si="16"/>
        <v>250.09569999999999</v>
      </c>
      <c r="O83" s="17">
        <f t="shared" si="16"/>
        <v>13.316600000000001</v>
      </c>
      <c r="P83" s="177"/>
      <c r="Q83" s="104">
        <f>G83/2350</f>
        <v>0.68308553191489363</v>
      </c>
      <c r="R83" s="126" t="s">
        <v>264</v>
      </c>
    </row>
    <row r="84" spans="1:18" ht="12.75" customHeight="1" x14ac:dyDescent="0.25">
      <c r="A84" s="63"/>
      <c r="B84" s="131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189"/>
    </row>
    <row r="85" spans="1:18" ht="16.5" thickBot="1" x14ac:dyDescent="0.3">
      <c r="A85" s="70" t="s">
        <v>3</v>
      </c>
      <c r="B85" s="92"/>
      <c r="C85" s="75"/>
      <c r="M85" s="123"/>
      <c r="N85" s="123"/>
      <c r="P85" s="183"/>
    </row>
    <row r="86" spans="1:18" ht="15.75" customHeight="1" x14ac:dyDescent="0.25">
      <c r="A86" s="2" t="s">
        <v>93</v>
      </c>
      <c r="B86" s="77"/>
      <c r="C86" s="36" t="s">
        <v>94</v>
      </c>
      <c r="D86" s="226" t="s">
        <v>95</v>
      </c>
      <c r="E86" s="227"/>
      <c r="F86" s="228"/>
      <c r="G86" s="19" t="s">
        <v>96</v>
      </c>
      <c r="H86" s="239" t="s">
        <v>97</v>
      </c>
      <c r="I86" s="236" t="s">
        <v>98</v>
      </c>
      <c r="J86" s="242" t="s">
        <v>99</v>
      </c>
      <c r="K86" s="236" t="s">
        <v>100</v>
      </c>
      <c r="L86" s="242" t="s">
        <v>101</v>
      </c>
      <c r="M86" s="236" t="s">
        <v>102</v>
      </c>
      <c r="N86" s="239" t="s">
        <v>103</v>
      </c>
      <c r="O86" s="236" t="s">
        <v>104</v>
      </c>
      <c r="P86" s="190" t="s">
        <v>115</v>
      </c>
    </row>
    <row r="87" spans="1:18" ht="16.5" thickBot="1" x14ac:dyDescent="0.3">
      <c r="A87" s="13" t="s">
        <v>105</v>
      </c>
      <c r="B87" s="4"/>
      <c r="C87" s="37" t="s">
        <v>106</v>
      </c>
      <c r="D87" s="229"/>
      <c r="E87" s="230"/>
      <c r="F87" s="231"/>
      <c r="G87" s="15" t="s">
        <v>118</v>
      </c>
      <c r="H87" s="240"/>
      <c r="I87" s="237"/>
      <c r="J87" s="243"/>
      <c r="K87" s="237"/>
      <c r="L87" s="243"/>
      <c r="M87" s="237"/>
      <c r="N87" s="240"/>
      <c r="O87" s="237"/>
      <c r="P87" s="191" t="s">
        <v>116</v>
      </c>
    </row>
    <row r="88" spans="1:18" ht="16.5" thickBot="1" x14ac:dyDescent="0.3">
      <c r="A88" s="8"/>
      <c r="B88" s="88"/>
      <c r="C88" s="52"/>
      <c r="D88" s="9" t="s">
        <v>107</v>
      </c>
      <c r="E88" s="9" t="s">
        <v>108</v>
      </c>
      <c r="F88" s="47" t="s">
        <v>109</v>
      </c>
      <c r="G88" s="9" t="s">
        <v>110</v>
      </c>
      <c r="H88" s="241"/>
      <c r="I88" s="238"/>
      <c r="J88" s="244"/>
      <c r="K88" s="238"/>
      <c r="L88" s="244"/>
      <c r="M88" s="238"/>
      <c r="N88" s="241"/>
      <c r="O88" s="238"/>
      <c r="P88" s="192"/>
    </row>
    <row r="89" spans="1:18" x14ac:dyDescent="0.25">
      <c r="A89" s="13"/>
      <c r="B89" s="11" t="s">
        <v>5</v>
      </c>
      <c r="C89" s="36"/>
      <c r="D89" s="112"/>
      <c r="E89" s="19"/>
      <c r="F89" s="112"/>
      <c r="G89" s="19"/>
      <c r="H89" s="112"/>
      <c r="I89" s="19"/>
      <c r="J89" s="6"/>
      <c r="K89" s="19"/>
      <c r="L89" s="6"/>
      <c r="M89" s="19"/>
      <c r="N89" s="111"/>
      <c r="O89" s="19"/>
      <c r="P89" s="191"/>
    </row>
    <row r="90" spans="1:18" x14ac:dyDescent="0.25">
      <c r="A90" s="13" t="s">
        <v>56</v>
      </c>
      <c r="B90" s="44"/>
      <c r="C90" s="37" t="s">
        <v>55</v>
      </c>
      <c r="D90" s="6">
        <v>6.2750000000000004</v>
      </c>
      <c r="E90" s="15">
        <v>12.11</v>
      </c>
      <c r="F90" s="6">
        <v>15.549999999999997</v>
      </c>
      <c r="G90" s="15">
        <v>196.09999999999997</v>
      </c>
      <c r="H90" s="6">
        <v>3.7999999999999985E-2</v>
      </c>
      <c r="I90" s="15">
        <v>0.105</v>
      </c>
      <c r="J90" s="6">
        <v>71.5</v>
      </c>
      <c r="K90" s="15">
        <v>0.67999999999999994</v>
      </c>
      <c r="L90" s="6">
        <v>158.09999999999997</v>
      </c>
      <c r="M90" s="15">
        <v>112.49999999999999</v>
      </c>
      <c r="N90" s="7">
        <v>12.149999999999999</v>
      </c>
      <c r="O90" s="15">
        <v>0.48499999999999999</v>
      </c>
      <c r="P90" s="191" t="s">
        <v>146</v>
      </c>
    </row>
    <row r="91" spans="1:18" ht="28.5" customHeight="1" x14ac:dyDescent="0.25">
      <c r="A91" s="13" t="s">
        <v>296</v>
      </c>
      <c r="B91" s="44"/>
      <c r="C91" s="37" t="s">
        <v>172</v>
      </c>
      <c r="D91" s="6">
        <v>4.43</v>
      </c>
      <c r="E91" s="15">
        <v>2.54</v>
      </c>
      <c r="F91" s="6">
        <v>28.07</v>
      </c>
      <c r="G91" s="15">
        <v>188.2</v>
      </c>
      <c r="H91" s="6">
        <v>9.0000000000000024E-2</v>
      </c>
      <c r="I91" s="15">
        <v>0.8640000000000001</v>
      </c>
      <c r="J91" s="6">
        <v>29.32</v>
      </c>
      <c r="K91" s="15">
        <v>0.107</v>
      </c>
      <c r="L91" s="6">
        <v>118.842</v>
      </c>
      <c r="M91" s="15">
        <v>139.548</v>
      </c>
      <c r="N91" s="7">
        <v>33.498000000000005</v>
      </c>
      <c r="O91" s="15">
        <v>0.71900000000000019</v>
      </c>
      <c r="P91" s="191" t="s">
        <v>173</v>
      </c>
    </row>
    <row r="92" spans="1:18" x14ac:dyDescent="0.25">
      <c r="A92" s="13" t="s">
        <v>317</v>
      </c>
      <c r="B92" s="68"/>
      <c r="C92" s="34" t="s">
        <v>175</v>
      </c>
      <c r="D92" s="24">
        <v>3.1659999999999999</v>
      </c>
      <c r="E92" s="23">
        <v>2.6780000000000004</v>
      </c>
      <c r="F92" s="24">
        <v>5.9660000000000011</v>
      </c>
      <c r="G92" s="23">
        <v>60.600000000000009</v>
      </c>
      <c r="H92" s="24">
        <v>4.4000000000000004E-2</v>
      </c>
      <c r="I92" s="23">
        <v>1.3</v>
      </c>
      <c r="J92" s="24">
        <v>20</v>
      </c>
      <c r="K92" s="23">
        <v>0</v>
      </c>
      <c r="L92" s="24">
        <v>125.48</v>
      </c>
      <c r="M92" s="23">
        <v>90</v>
      </c>
      <c r="N92" s="22">
        <v>14</v>
      </c>
      <c r="O92" s="23">
        <v>0.10400000000000001</v>
      </c>
      <c r="P92" s="191" t="s">
        <v>176</v>
      </c>
    </row>
    <row r="93" spans="1:18" x14ac:dyDescent="0.25">
      <c r="A93" s="13" t="s">
        <v>45</v>
      </c>
      <c r="B93" s="4"/>
      <c r="C93" s="37">
        <v>120</v>
      </c>
      <c r="D93" s="6">
        <v>0.48</v>
      </c>
      <c r="E93" s="15">
        <v>0.48</v>
      </c>
      <c r="F93" s="6">
        <v>11.759999999999998</v>
      </c>
      <c r="G93" s="15">
        <v>56.399999999999984</v>
      </c>
      <c r="H93" s="42">
        <v>3.599999999999999E-2</v>
      </c>
      <c r="I93" s="14">
        <v>11.999999999999996</v>
      </c>
      <c r="J93" s="42">
        <v>0</v>
      </c>
      <c r="K93" s="14">
        <v>0.24</v>
      </c>
      <c r="L93" s="42">
        <v>19.2</v>
      </c>
      <c r="M93" s="14">
        <v>13.2</v>
      </c>
      <c r="N93" s="5">
        <v>10.799999999999999</v>
      </c>
      <c r="O93" s="14">
        <v>2.6399999999999997</v>
      </c>
      <c r="P93" s="191" t="s">
        <v>134</v>
      </c>
    </row>
    <row r="94" spans="1:18" ht="16.5" thickBot="1" x14ac:dyDescent="0.3">
      <c r="A94" s="13" t="s">
        <v>27</v>
      </c>
      <c r="B94" s="4"/>
      <c r="C94" s="37">
        <v>30</v>
      </c>
      <c r="D94" s="7">
        <v>2.25</v>
      </c>
      <c r="E94" s="15">
        <v>0.87</v>
      </c>
      <c r="F94" s="28">
        <v>15.419999999999998</v>
      </c>
      <c r="G94" s="7">
        <v>78.599999999999994</v>
      </c>
      <c r="H94" s="7">
        <v>3.3000000000000002E-2</v>
      </c>
      <c r="I94" s="15">
        <v>0</v>
      </c>
      <c r="J94" s="6">
        <v>0</v>
      </c>
      <c r="K94" s="15">
        <v>0.51</v>
      </c>
      <c r="L94" s="6">
        <v>5.7</v>
      </c>
      <c r="M94" s="15">
        <v>19.5</v>
      </c>
      <c r="N94" s="15">
        <v>3.9</v>
      </c>
      <c r="O94" s="6">
        <v>0.36</v>
      </c>
      <c r="P94" s="158" t="s">
        <v>133</v>
      </c>
    </row>
    <row r="95" spans="1:18" ht="16.5" thickBot="1" x14ac:dyDescent="0.3">
      <c r="A95" s="114" t="s">
        <v>112</v>
      </c>
      <c r="B95" s="93"/>
      <c r="C95" s="16">
        <v>589</v>
      </c>
      <c r="D95" s="17">
        <f>SUM(D90:D94)</f>
        <v>16.600999999999999</v>
      </c>
      <c r="E95" s="17">
        <f>SUM(E90:E94)</f>
        <v>18.678000000000001</v>
      </c>
      <c r="F95" s="17">
        <f>SUM(F90:F94)</f>
        <v>76.765999999999991</v>
      </c>
      <c r="G95" s="17">
        <f>SUM(G90:G94)</f>
        <v>579.9</v>
      </c>
      <c r="H95" s="17">
        <f t="shared" ref="H95:O95" si="17">SUM(H90:H94)</f>
        <v>0.24100000000000002</v>
      </c>
      <c r="I95" s="17">
        <f t="shared" si="17"/>
        <v>14.268999999999997</v>
      </c>
      <c r="J95" s="17">
        <f t="shared" si="17"/>
        <v>120.82</v>
      </c>
      <c r="K95" s="17">
        <f t="shared" si="17"/>
        <v>1.5369999999999999</v>
      </c>
      <c r="L95" s="17">
        <f t="shared" si="17"/>
        <v>427.32199999999995</v>
      </c>
      <c r="M95" s="17">
        <f t="shared" si="17"/>
        <v>374.74799999999999</v>
      </c>
      <c r="N95" s="17">
        <f t="shared" si="17"/>
        <v>74.348000000000013</v>
      </c>
      <c r="O95" s="17">
        <f t="shared" si="17"/>
        <v>4.3079999999999998</v>
      </c>
      <c r="P95" s="193"/>
    </row>
    <row r="96" spans="1:18" ht="31.5" x14ac:dyDescent="0.25">
      <c r="A96" s="13"/>
      <c r="B96" s="44" t="s">
        <v>113</v>
      </c>
      <c r="C96" s="38"/>
      <c r="D96" s="6"/>
      <c r="E96" s="15"/>
      <c r="F96" s="28"/>
      <c r="G96" s="15"/>
      <c r="H96" s="6"/>
      <c r="I96" s="15"/>
      <c r="J96" s="6"/>
      <c r="K96" s="15"/>
      <c r="L96" s="6"/>
      <c r="M96" s="15"/>
      <c r="N96" s="7"/>
      <c r="O96" s="15"/>
      <c r="P96" s="191"/>
    </row>
    <row r="97" spans="1:18" ht="16.5" thickBot="1" x14ac:dyDescent="0.3">
      <c r="A97" s="13" t="s">
        <v>53</v>
      </c>
      <c r="B97" s="44"/>
      <c r="C97" s="38" t="s">
        <v>175</v>
      </c>
      <c r="D97" s="6">
        <v>5.8</v>
      </c>
      <c r="E97" s="15">
        <v>5</v>
      </c>
      <c r="F97" s="6">
        <v>9.6</v>
      </c>
      <c r="G97" s="15">
        <v>107</v>
      </c>
      <c r="H97" s="6">
        <v>3.5999999999999997E-2</v>
      </c>
      <c r="I97" s="15">
        <v>6.3E-2</v>
      </c>
      <c r="J97" s="6">
        <v>36</v>
      </c>
      <c r="K97" s="15">
        <v>0</v>
      </c>
      <c r="L97" s="6">
        <v>223.2</v>
      </c>
      <c r="M97" s="15">
        <v>165.6</v>
      </c>
      <c r="N97" s="7">
        <v>25.2</v>
      </c>
      <c r="O97" s="15">
        <v>0.18</v>
      </c>
      <c r="P97" s="191" t="s">
        <v>178</v>
      </c>
    </row>
    <row r="98" spans="1:18" ht="16.5" thickBot="1" x14ac:dyDescent="0.3">
      <c r="A98" s="114" t="s">
        <v>112</v>
      </c>
      <c r="B98" s="93"/>
      <c r="C98" s="97" t="s">
        <v>175</v>
      </c>
      <c r="D98" s="97">
        <f t="shared" ref="D98:O98" si="18">D97</f>
        <v>5.8</v>
      </c>
      <c r="E98" s="97">
        <f t="shared" si="18"/>
        <v>5</v>
      </c>
      <c r="F98" s="97">
        <f t="shared" si="18"/>
        <v>9.6</v>
      </c>
      <c r="G98" s="97">
        <f t="shared" si="18"/>
        <v>107</v>
      </c>
      <c r="H98" s="97">
        <f t="shared" si="18"/>
        <v>3.5999999999999997E-2</v>
      </c>
      <c r="I98" s="97">
        <f t="shared" si="18"/>
        <v>6.3E-2</v>
      </c>
      <c r="J98" s="97">
        <f t="shared" si="18"/>
        <v>36</v>
      </c>
      <c r="K98" s="97">
        <f t="shared" si="18"/>
        <v>0</v>
      </c>
      <c r="L98" s="97">
        <f t="shared" si="18"/>
        <v>223.2</v>
      </c>
      <c r="M98" s="97">
        <f t="shared" si="18"/>
        <v>165.6</v>
      </c>
      <c r="N98" s="97">
        <f t="shared" si="18"/>
        <v>25.2</v>
      </c>
      <c r="O98" s="97">
        <f t="shared" si="18"/>
        <v>0.18</v>
      </c>
      <c r="P98" s="193"/>
    </row>
    <row r="99" spans="1:18" ht="20.25" customHeight="1" thickBot="1" x14ac:dyDescent="0.3">
      <c r="A99" s="224" t="s">
        <v>298</v>
      </c>
      <c r="B99" s="225"/>
      <c r="C99" s="80">
        <f t="shared" ref="C99:O99" si="19">C95+C98</f>
        <v>789</v>
      </c>
      <c r="D99" s="80">
        <f>D95+D98</f>
        <v>22.401</v>
      </c>
      <c r="E99" s="80">
        <f t="shared" si="19"/>
        <v>23.678000000000001</v>
      </c>
      <c r="F99" s="80">
        <f t="shared" si="19"/>
        <v>86.365999999999985</v>
      </c>
      <c r="G99" s="80">
        <f>G95+G98</f>
        <v>686.9</v>
      </c>
      <c r="H99" s="80">
        <f t="shared" si="19"/>
        <v>0.27700000000000002</v>
      </c>
      <c r="I99" s="80">
        <f t="shared" si="19"/>
        <v>14.331999999999997</v>
      </c>
      <c r="J99" s="80">
        <f t="shared" si="19"/>
        <v>156.82</v>
      </c>
      <c r="K99" s="80">
        <f t="shared" si="19"/>
        <v>1.5369999999999999</v>
      </c>
      <c r="L99" s="80">
        <f t="shared" si="19"/>
        <v>650.52199999999993</v>
      </c>
      <c r="M99" s="80">
        <f t="shared" si="19"/>
        <v>540.34799999999996</v>
      </c>
      <c r="N99" s="80">
        <f t="shared" si="19"/>
        <v>99.548000000000016</v>
      </c>
      <c r="O99" s="80">
        <f t="shared" si="19"/>
        <v>4.4879999999999995</v>
      </c>
      <c r="P99" s="194"/>
      <c r="Q99" s="103">
        <f>G99/2350</f>
        <v>0.29229787234042554</v>
      </c>
      <c r="R99" s="126" t="s">
        <v>262</v>
      </c>
    </row>
    <row r="100" spans="1:18" x14ac:dyDescent="0.25">
      <c r="A100" s="72"/>
      <c r="B100" s="11" t="s">
        <v>10</v>
      </c>
      <c r="C100" s="36"/>
      <c r="D100" s="79"/>
      <c r="E100" s="80"/>
      <c r="F100" s="79"/>
      <c r="G100" s="80"/>
      <c r="H100" s="79"/>
      <c r="I100" s="80"/>
      <c r="J100" s="79"/>
      <c r="K100" s="80"/>
      <c r="L100" s="79"/>
      <c r="M100" s="80"/>
      <c r="N100" s="81"/>
      <c r="O100" s="80"/>
      <c r="P100" s="190"/>
    </row>
    <row r="101" spans="1:18" ht="21.75" customHeight="1" x14ac:dyDescent="0.25">
      <c r="A101" s="25" t="s">
        <v>23</v>
      </c>
      <c r="B101" s="44"/>
      <c r="C101" s="37">
        <v>60</v>
      </c>
      <c r="D101" s="26">
        <v>0.66</v>
      </c>
      <c r="E101" s="27">
        <v>0.12</v>
      </c>
      <c r="F101" s="26">
        <v>2.2799999999999998</v>
      </c>
      <c r="G101" s="27">
        <v>14.4</v>
      </c>
      <c r="H101" s="26">
        <v>3.5999999999999997E-2</v>
      </c>
      <c r="I101" s="27">
        <v>14.999999999999998</v>
      </c>
      <c r="J101" s="26">
        <v>0</v>
      </c>
      <c r="K101" s="27">
        <v>0.42</v>
      </c>
      <c r="L101" s="26">
        <v>8.4</v>
      </c>
      <c r="M101" s="27">
        <v>15.6</v>
      </c>
      <c r="N101" s="55">
        <v>12</v>
      </c>
      <c r="O101" s="27">
        <v>0.54</v>
      </c>
      <c r="P101" s="191" t="s">
        <v>139</v>
      </c>
    </row>
    <row r="102" spans="1:18" ht="36.75" customHeight="1" x14ac:dyDescent="0.25">
      <c r="A102" s="25" t="s">
        <v>306</v>
      </c>
      <c r="B102" s="44"/>
      <c r="C102" s="151" t="s">
        <v>180</v>
      </c>
      <c r="D102" s="153">
        <v>4.3920000000000003</v>
      </c>
      <c r="E102" s="154">
        <v>6.2900000000000009</v>
      </c>
      <c r="F102" s="153">
        <v>9.33</v>
      </c>
      <c r="G102" s="154">
        <v>118.80000000000001</v>
      </c>
      <c r="H102" s="153">
        <v>4.4000000000000011E-2</v>
      </c>
      <c r="I102" s="154">
        <v>0.63600000000000001</v>
      </c>
      <c r="J102" s="153">
        <v>15.82</v>
      </c>
      <c r="K102" s="154">
        <v>2.1520000000000001</v>
      </c>
      <c r="L102" s="153">
        <v>28.200000000000003</v>
      </c>
      <c r="M102" s="154">
        <v>47.2</v>
      </c>
      <c r="N102" s="155">
        <v>10.568000000000001</v>
      </c>
      <c r="O102" s="154">
        <v>0.70799999999999996</v>
      </c>
      <c r="P102" s="195" t="s">
        <v>276</v>
      </c>
    </row>
    <row r="103" spans="1:18" ht="20.25" customHeight="1" x14ac:dyDescent="0.25">
      <c r="A103" s="25" t="s">
        <v>179</v>
      </c>
      <c r="B103" s="68"/>
      <c r="C103" s="37" t="s">
        <v>138</v>
      </c>
      <c r="D103" s="26">
        <v>12.01</v>
      </c>
      <c r="E103" s="27">
        <v>17.53</v>
      </c>
      <c r="F103" s="26">
        <v>35.880000000000003</v>
      </c>
      <c r="G103" s="27">
        <v>321.45</v>
      </c>
      <c r="H103" s="26">
        <v>0.02</v>
      </c>
      <c r="I103" s="27">
        <v>14.26</v>
      </c>
      <c r="J103" s="26">
        <v>31.25</v>
      </c>
      <c r="K103" s="27">
        <v>0.09</v>
      </c>
      <c r="L103" s="26">
        <v>54.33</v>
      </c>
      <c r="M103" s="27">
        <v>156.41999999999999</v>
      </c>
      <c r="N103" s="55">
        <v>33.1</v>
      </c>
      <c r="O103" s="27">
        <v>1.87</v>
      </c>
      <c r="P103" s="191" t="s">
        <v>181</v>
      </c>
    </row>
    <row r="104" spans="1:18" ht="20.25" customHeight="1" x14ac:dyDescent="0.25">
      <c r="A104" s="71" t="s">
        <v>24</v>
      </c>
      <c r="B104" s="4"/>
      <c r="C104" s="14">
        <v>180</v>
      </c>
      <c r="D104" s="6">
        <v>0.9</v>
      </c>
      <c r="E104" s="15">
        <v>0</v>
      </c>
      <c r="F104" s="6">
        <v>18.18</v>
      </c>
      <c r="G104" s="41">
        <v>76.319999999999993</v>
      </c>
      <c r="H104" s="42">
        <v>1.9799999999999998E-2</v>
      </c>
      <c r="I104" s="14">
        <v>3.5999999999999996</v>
      </c>
      <c r="J104" s="42">
        <v>0</v>
      </c>
      <c r="K104" s="14">
        <v>0.18000000000000002</v>
      </c>
      <c r="L104" s="42">
        <v>12.6</v>
      </c>
      <c r="M104" s="14">
        <v>12.6</v>
      </c>
      <c r="N104" s="14">
        <v>7.2</v>
      </c>
      <c r="O104" s="42">
        <v>2.52</v>
      </c>
      <c r="P104" s="158" t="s">
        <v>142</v>
      </c>
    </row>
    <row r="105" spans="1:18" ht="20.25" customHeight="1" x14ac:dyDescent="0.25">
      <c r="A105" s="13" t="s">
        <v>11</v>
      </c>
      <c r="B105" s="4"/>
      <c r="C105" s="14">
        <v>50</v>
      </c>
      <c r="D105" s="6">
        <v>3.3</v>
      </c>
      <c r="E105" s="15">
        <v>0.6</v>
      </c>
      <c r="F105" s="6">
        <v>19.8</v>
      </c>
      <c r="G105" s="15">
        <v>99</v>
      </c>
      <c r="H105" s="6">
        <v>8.5000000000000006E-2</v>
      </c>
      <c r="I105" s="15">
        <v>0</v>
      </c>
      <c r="J105" s="6">
        <v>0</v>
      </c>
      <c r="K105" s="15">
        <v>0.7</v>
      </c>
      <c r="L105" s="6">
        <v>14.5</v>
      </c>
      <c r="M105" s="15">
        <v>75</v>
      </c>
      <c r="N105" s="7">
        <v>23.5</v>
      </c>
      <c r="O105" s="15">
        <v>1.95</v>
      </c>
      <c r="P105" s="191" t="s">
        <v>143</v>
      </c>
    </row>
    <row r="106" spans="1:18" ht="20.25" customHeight="1" thickBot="1" x14ac:dyDescent="0.3">
      <c r="A106" s="13" t="s">
        <v>25</v>
      </c>
      <c r="B106" s="4"/>
      <c r="C106" s="14">
        <v>40</v>
      </c>
      <c r="D106" s="15">
        <v>3.04</v>
      </c>
      <c r="E106" s="144">
        <v>0.32000000000000006</v>
      </c>
      <c r="F106" s="6">
        <v>19.680000000000003</v>
      </c>
      <c r="G106" s="30">
        <v>94</v>
      </c>
      <c r="H106" s="14">
        <v>4.4000000000000004E-2</v>
      </c>
      <c r="I106" s="58">
        <v>0</v>
      </c>
      <c r="J106" s="14">
        <v>0</v>
      </c>
      <c r="K106" s="14">
        <v>0.44000000000000006</v>
      </c>
      <c r="L106" s="14">
        <v>8</v>
      </c>
      <c r="M106" s="14">
        <v>26</v>
      </c>
      <c r="N106" s="14">
        <v>5.6000000000000005</v>
      </c>
      <c r="O106" s="42">
        <v>0.44000000000000006</v>
      </c>
      <c r="P106" s="176" t="s">
        <v>133</v>
      </c>
    </row>
    <row r="107" spans="1:18" ht="20.25" customHeight="1" thickBot="1" x14ac:dyDescent="0.3">
      <c r="A107" s="114" t="s">
        <v>112</v>
      </c>
      <c r="B107" s="93"/>
      <c r="C107" s="16">
        <v>740</v>
      </c>
      <c r="D107" s="17">
        <f>SUM(D101:D106)</f>
        <v>24.302</v>
      </c>
      <c r="E107" s="17">
        <f t="shared" ref="E107:O107" si="20">SUM(E101:E106)</f>
        <v>24.860000000000003</v>
      </c>
      <c r="F107" s="17">
        <f t="shared" si="20"/>
        <v>105.15</v>
      </c>
      <c r="G107" s="17">
        <f>SUM(G101:G106)</f>
        <v>723.97</v>
      </c>
      <c r="H107" s="17">
        <f t="shared" si="20"/>
        <v>0.24880000000000005</v>
      </c>
      <c r="I107" s="17">
        <f t="shared" si="20"/>
        <v>33.495999999999995</v>
      </c>
      <c r="J107" s="17">
        <f t="shared" si="20"/>
        <v>47.07</v>
      </c>
      <c r="K107" s="17">
        <f t="shared" si="20"/>
        <v>3.9819999999999998</v>
      </c>
      <c r="L107" s="17">
        <f t="shared" si="20"/>
        <v>126.03</v>
      </c>
      <c r="M107" s="17">
        <f t="shared" si="20"/>
        <v>332.82</v>
      </c>
      <c r="N107" s="17">
        <f t="shared" si="20"/>
        <v>91.968000000000004</v>
      </c>
      <c r="O107" s="17">
        <f t="shared" si="20"/>
        <v>8.0280000000000005</v>
      </c>
      <c r="P107" s="193"/>
      <c r="Q107" s="103">
        <f>G107/2350</f>
        <v>0.30807234042553194</v>
      </c>
      <c r="R107" s="129" t="s">
        <v>263</v>
      </c>
    </row>
    <row r="108" spans="1:18" ht="20.25" customHeight="1" thickBot="1" x14ac:dyDescent="0.3">
      <c r="A108" s="13" t="s">
        <v>314</v>
      </c>
      <c r="B108" s="44"/>
      <c r="C108" s="162">
        <v>500</v>
      </c>
      <c r="D108" s="161">
        <v>0</v>
      </c>
      <c r="E108" s="160">
        <v>0</v>
      </c>
      <c r="F108" s="159">
        <v>0</v>
      </c>
      <c r="G108" s="161">
        <v>0</v>
      </c>
      <c r="H108" s="161">
        <v>0</v>
      </c>
      <c r="I108" s="161">
        <v>0</v>
      </c>
      <c r="J108" s="161">
        <v>0</v>
      </c>
      <c r="K108" s="161">
        <v>0</v>
      </c>
      <c r="L108" s="161">
        <v>0</v>
      </c>
      <c r="M108" s="161">
        <v>0</v>
      </c>
      <c r="N108" s="161">
        <v>0</v>
      </c>
      <c r="O108" s="161">
        <v>0</v>
      </c>
      <c r="P108" s="193"/>
      <c r="R108" s="129"/>
    </row>
    <row r="109" spans="1:18" ht="20.25" customHeight="1" thickBot="1" x14ac:dyDescent="0.3">
      <c r="A109" s="136" t="s">
        <v>114</v>
      </c>
      <c r="B109" s="95"/>
      <c r="C109" s="17">
        <f>C95+C98+C107+C108</f>
        <v>2029</v>
      </c>
      <c r="D109" s="17">
        <f>D95+D98+D107+D108</f>
        <v>46.703000000000003</v>
      </c>
      <c r="E109" s="17">
        <f t="shared" ref="E109:O109" si="21">E95+E98+E107+E108</f>
        <v>48.538000000000004</v>
      </c>
      <c r="F109" s="17">
        <f t="shared" si="21"/>
        <v>191.51599999999999</v>
      </c>
      <c r="G109" s="17">
        <f t="shared" si="21"/>
        <v>1410.87</v>
      </c>
      <c r="H109" s="17">
        <f t="shared" si="21"/>
        <v>0.52580000000000005</v>
      </c>
      <c r="I109" s="17">
        <f t="shared" si="21"/>
        <v>47.827999999999989</v>
      </c>
      <c r="J109" s="17">
        <f t="shared" si="21"/>
        <v>203.89</v>
      </c>
      <c r="K109" s="17">
        <f t="shared" si="21"/>
        <v>5.5190000000000001</v>
      </c>
      <c r="L109" s="17">
        <f t="shared" si="21"/>
        <v>776.55199999999991</v>
      </c>
      <c r="M109" s="17">
        <f t="shared" si="21"/>
        <v>873.16799999999989</v>
      </c>
      <c r="N109" s="17">
        <f t="shared" si="21"/>
        <v>191.51600000000002</v>
      </c>
      <c r="O109" s="17">
        <f t="shared" si="21"/>
        <v>12.516</v>
      </c>
      <c r="P109" s="193"/>
      <c r="Q109" s="103">
        <f>G109/2350</f>
        <v>0.60037021276595737</v>
      </c>
      <c r="R109" s="126" t="s">
        <v>264</v>
      </c>
    </row>
    <row r="110" spans="1:18" x14ac:dyDescent="0.25">
      <c r="A110" s="33"/>
      <c r="B110" s="44"/>
      <c r="C110" s="82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79"/>
      <c r="P110" s="182"/>
    </row>
    <row r="111" spans="1:18" ht="16.5" thickBot="1" x14ac:dyDescent="0.3">
      <c r="A111" s="70" t="s">
        <v>4</v>
      </c>
      <c r="B111" s="92"/>
      <c r="C111" s="75"/>
      <c r="N111" s="123"/>
      <c r="O111" s="123"/>
      <c r="P111" s="183"/>
    </row>
    <row r="112" spans="1:18" ht="15.75" customHeight="1" x14ac:dyDescent="0.25">
      <c r="A112" s="2" t="s">
        <v>93</v>
      </c>
      <c r="B112" s="77"/>
      <c r="C112" s="36" t="s">
        <v>94</v>
      </c>
      <c r="D112" s="226" t="s">
        <v>95</v>
      </c>
      <c r="E112" s="227"/>
      <c r="F112" s="228"/>
      <c r="G112" s="19" t="s">
        <v>96</v>
      </c>
      <c r="H112" s="239" t="s">
        <v>97</v>
      </c>
      <c r="I112" s="236" t="s">
        <v>98</v>
      </c>
      <c r="J112" s="242" t="s">
        <v>99</v>
      </c>
      <c r="K112" s="236" t="s">
        <v>100</v>
      </c>
      <c r="L112" s="242" t="s">
        <v>101</v>
      </c>
      <c r="M112" s="236" t="s">
        <v>102</v>
      </c>
      <c r="N112" s="239" t="s">
        <v>103</v>
      </c>
      <c r="O112" s="236" t="s">
        <v>104</v>
      </c>
      <c r="P112" s="190" t="s">
        <v>115</v>
      </c>
    </row>
    <row r="113" spans="1:18" ht="16.5" thickBot="1" x14ac:dyDescent="0.3">
      <c r="A113" s="13" t="s">
        <v>105</v>
      </c>
      <c r="B113" s="4"/>
      <c r="C113" s="37" t="s">
        <v>106</v>
      </c>
      <c r="D113" s="229"/>
      <c r="E113" s="230"/>
      <c r="F113" s="231"/>
      <c r="G113" s="15" t="s">
        <v>118</v>
      </c>
      <c r="H113" s="240"/>
      <c r="I113" s="237"/>
      <c r="J113" s="243"/>
      <c r="K113" s="237"/>
      <c r="L113" s="243"/>
      <c r="M113" s="237"/>
      <c r="N113" s="240"/>
      <c r="O113" s="237"/>
      <c r="P113" s="191" t="s">
        <v>116</v>
      </c>
    </row>
    <row r="114" spans="1:18" ht="16.5" thickBot="1" x14ac:dyDescent="0.3">
      <c r="A114" s="13"/>
      <c r="B114" s="4"/>
      <c r="C114" s="37"/>
      <c r="D114" s="19" t="s">
        <v>107</v>
      </c>
      <c r="E114" s="19" t="s">
        <v>108</v>
      </c>
      <c r="F114" s="112" t="s">
        <v>109</v>
      </c>
      <c r="G114" s="19" t="s">
        <v>110</v>
      </c>
      <c r="H114" s="241"/>
      <c r="I114" s="238"/>
      <c r="J114" s="244"/>
      <c r="K114" s="238"/>
      <c r="L114" s="244"/>
      <c r="M114" s="238"/>
      <c r="N114" s="241"/>
      <c r="O114" s="238"/>
      <c r="P114" s="191"/>
    </row>
    <row r="115" spans="1:18" x14ac:dyDescent="0.25">
      <c r="A115" s="2"/>
      <c r="B115" s="11" t="s">
        <v>5</v>
      </c>
      <c r="C115" s="36"/>
      <c r="D115" s="112"/>
      <c r="E115" s="19"/>
      <c r="F115" s="112"/>
      <c r="G115" s="19"/>
      <c r="H115" s="112"/>
      <c r="I115" s="19"/>
      <c r="J115" s="112"/>
      <c r="K115" s="19"/>
      <c r="L115" s="112"/>
      <c r="M115" s="19"/>
      <c r="N115" s="112"/>
      <c r="O115" s="19"/>
      <c r="P115" s="190"/>
    </row>
    <row r="116" spans="1:18" x14ac:dyDescent="0.25">
      <c r="A116" s="13" t="s">
        <v>57</v>
      </c>
      <c r="B116" s="44"/>
      <c r="C116" s="37" t="s">
        <v>58</v>
      </c>
      <c r="D116" s="6">
        <v>2.33</v>
      </c>
      <c r="E116" s="15">
        <v>8.1199999999999992</v>
      </c>
      <c r="F116" s="6">
        <v>15.549999999999997</v>
      </c>
      <c r="G116" s="15">
        <v>144.59999999999997</v>
      </c>
      <c r="H116" s="6">
        <v>3.2999999999999988E-2</v>
      </c>
      <c r="I116" s="15">
        <v>0</v>
      </c>
      <c r="J116" s="6">
        <v>40</v>
      </c>
      <c r="K116" s="15">
        <v>0.62</v>
      </c>
      <c r="L116" s="6">
        <v>8.1</v>
      </c>
      <c r="M116" s="15">
        <v>22.5</v>
      </c>
      <c r="N116" s="6">
        <v>3.9</v>
      </c>
      <c r="O116" s="15">
        <v>0.38</v>
      </c>
      <c r="P116" s="191" t="s">
        <v>131</v>
      </c>
    </row>
    <row r="117" spans="1:18" x14ac:dyDescent="0.25">
      <c r="A117" s="13" t="s">
        <v>15</v>
      </c>
      <c r="B117" s="44"/>
      <c r="C117" s="37">
        <v>150</v>
      </c>
      <c r="D117" s="6">
        <v>12.1</v>
      </c>
      <c r="E117" s="15">
        <v>13.05</v>
      </c>
      <c r="F117" s="6">
        <v>7.6379310344827598</v>
      </c>
      <c r="G117" s="15">
        <v>187.6</v>
      </c>
      <c r="H117" s="6">
        <v>0.10344827586206896</v>
      </c>
      <c r="I117" s="15">
        <v>0.25862068965517243</v>
      </c>
      <c r="J117" s="6">
        <v>324.56896551724139</v>
      </c>
      <c r="K117" s="15">
        <v>0.75</v>
      </c>
      <c r="L117" s="6">
        <v>103.08620689655173</v>
      </c>
      <c r="M117" s="15">
        <v>225.77586206896552</v>
      </c>
      <c r="N117" s="6">
        <v>16.137931034482762</v>
      </c>
      <c r="O117" s="15">
        <v>2.6379310344827589</v>
      </c>
      <c r="P117" s="191" t="s">
        <v>182</v>
      </c>
    </row>
    <row r="118" spans="1:18" x14ac:dyDescent="0.25">
      <c r="A118" s="13" t="s">
        <v>31</v>
      </c>
      <c r="B118" s="4"/>
      <c r="C118" s="14" t="s">
        <v>130</v>
      </c>
      <c r="D118" s="6">
        <v>1.46</v>
      </c>
      <c r="E118" s="15">
        <v>1.0765</v>
      </c>
      <c r="F118" s="6">
        <v>11.959999999999999</v>
      </c>
      <c r="G118" s="15">
        <v>63.7</v>
      </c>
      <c r="H118" s="6">
        <v>1.7499999999999998E-2</v>
      </c>
      <c r="I118" s="15">
        <v>0.66999999999999993</v>
      </c>
      <c r="J118" s="6">
        <v>7.9999999999999982</v>
      </c>
      <c r="K118" s="15">
        <v>0</v>
      </c>
      <c r="L118" s="6">
        <v>63.015000000000001</v>
      </c>
      <c r="M118" s="15">
        <v>48.36</v>
      </c>
      <c r="N118" s="6">
        <v>12.2</v>
      </c>
      <c r="O118" s="15">
        <v>1.2999999999999996</v>
      </c>
      <c r="P118" s="191" t="s">
        <v>136</v>
      </c>
    </row>
    <row r="119" spans="1:18" x14ac:dyDescent="0.25">
      <c r="A119" s="13" t="s">
        <v>45</v>
      </c>
      <c r="B119" s="44"/>
      <c r="C119" s="37">
        <v>120</v>
      </c>
      <c r="D119" s="7">
        <v>0.48</v>
      </c>
      <c r="E119" s="15">
        <v>0.48</v>
      </c>
      <c r="F119" s="28">
        <v>11.759999999999998</v>
      </c>
      <c r="G119" s="7">
        <v>56.399999999999984</v>
      </c>
      <c r="H119" s="7">
        <v>3.599999999999999E-2</v>
      </c>
      <c r="I119" s="15">
        <v>11.999999999999996</v>
      </c>
      <c r="J119" s="6">
        <v>0</v>
      </c>
      <c r="K119" s="15">
        <v>0.24</v>
      </c>
      <c r="L119" s="6">
        <v>19.2</v>
      </c>
      <c r="M119" s="15">
        <v>13.2</v>
      </c>
      <c r="N119" s="15">
        <v>10.799999999999999</v>
      </c>
      <c r="O119" s="6">
        <v>2.6399999999999997</v>
      </c>
      <c r="P119" s="158" t="s">
        <v>134</v>
      </c>
    </row>
    <row r="120" spans="1:18" ht="16.5" thickBot="1" x14ac:dyDescent="0.3">
      <c r="A120" s="13" t="s">
        <v>27</v>
      </c>
      <c r="B120" s="4"/>
      <c r="C120" s="37">
        <v>30</v>
      </c>
      <c r="D120" s="7">
        <v>2.25</v>
      </c>
      <c r="E120" s="15">
        <v>0.87</v>
      </c>
      <c r="F120" s="28">
        <v>15.419999999999998</v>
      </c>
      <c r="G120" s="7">
        <v>78.599999999999994</v>
      </c>
      <c r="H120" s="7">
        <v>3.3000000000000002E-2</v>
      </c>
      <c r="I120" s="15">
        <v>0</v>
      </c>
      <c r="J120" s="6">
        <v>0</v>
      </c>
      <c r="K120" s="15">
        <v>0.51</v>
      </c>
      <c r="L120" s="6">
        <v>5.7</v>
      </c>
      <c r="M120" s="15">
        <v>19.5</v>
      </c>
      <c r="N120" s="15">
        <v>3.9</v>
      </c>
      <c r="O120" s="6">
        <v>0.36</v>
      </c>
      <c r="P120" s="158" t="s">
        <v>133</v>
      </c>
    </row>
    <row r="121" spans="1:18" ht="16.5" thickBot="1" x14ac:dyDescent="0.3">
      <c r="A121" s="114" t="s">
        <v>112</v>
      </c>
      <c r="B121" s="93"/>
      <c r="C121" s="53">
        <v>540</v>
      </c>
      <c r="D121" s="17">
        <f>SUM(D116:D120)</f>
        <v>18.62</v>
      </c>
      <c r="E121" s="17">
        <f t="shared" ref="E121:O121" si="22">SUM(E116:E120)</f>
        <v>23.596500000000002</v>
      </c>
      <c r="F121" s="17">
        <f t="shared" si="22"/>
        <v>62.327931034482759</v>
      </c>
      <c r="G121" s="17">
        <f>SUM(G116:G120)</f>
        <v>530.89999999999986</v>
      </c>
      <c r="H121" s="17">
        <f t="shared" si="22"/>
        <v>0.22294827586206892</v>
      </c>
      <c r="I121" s="17">
        <f t="shared" si="22"/>
        <v>12.928620689655169</v>
      </c>
      <c r="J121" s="17">
        <f t="shared" si="22"/>
        <v>372.56896551724139</v>
      </c>
      <c r="K121" s="17">
        <f t="shared" si="22"/>
        <v>2.12</v>
      </c>
      <c r="L121" s="17">
        <f t="shared" si="22"/>
        <v>199.1012068965517</v>
      </c>
      <c r="M121" s="17">
        <f t="shared" si="22"/>
        <v>329.33586206896553</v>
      </c>
      <c r="N121" s="17">
        <f t="shared" si="22"/>
        <v>46.937931034482752</v>
      </c>
      <c r="O121" s="17">
        <f t="shared" si="22"/>
        <v>7.3179310344827586</v>
      </c>
      <c r="P121" s="193"/>
    </row>
    <row r="122" spans="1:18" ht="31.5" x14ac:dyDescent="0.25">
      <c r="A122" s="13"/>
      <c r="B122" s="44" t="s">
        <v>113</v>
      </c>
      <c r="C122" s="38"/>
      <c r="D122" s="15"/>
      <c r="E122" s="15"/>
      <c r="F122" s="6"/>
      <c r="G122" s="15"/>
      <c r="H122" s="6"/>
      <c r="I122" s="15"/>
      <c r="J122" s="6"/>
      <c r="K122" s="15"/>
      <c r="L122" s="6"/>
      <c r="M122" s="15"/>
      <c r="N122" s="6"/>
      <c r="O122" s="15"/>
      <c r="P122" s="191"/>
    </row>
    <row r="123" spans="1:18" ht="16.5" thickBot="1" x14ac:dyDescent="0.3">
      <c r="A123" s="71" t="s">
        <v>24</v>
      </c>
      <c r="B123" s="4"/>
      <c r="C123" s="14">
        <v>180</v>
      </c>
      <c r="D123" s="6">
        <v>0.9</v>
      </c>
      <c r="E123" s="15">
        <v>0</v>
      </c>
      <c r="F123" s="6">
        <v>18.18</v>
      </c>
      <c r="G123" s="41">
        <v>76.319999999999993</v>
      </c>
      <c r="H123" s="42">
        <v>1.9799999999999998E-2</v>
      </c>
      <c r="I123" s="14">
        <v>3.5999999999999996</v>
      </c>
      <c r="J123" s="42">
        <v>0</v>
      </c>
      <c r="K123" s="14">
        <v>0.18000000000000002</v>
      </c>
      <c r="L123" s="42">
        <v>12.6</v>
      </c>
      <c r="M123" s="14">
        <v>12.6</v>
      </c>
      <c r="N123" s="14">
        <v>7.2</v>
      </c>
      <c r="O123" s="42">
        <v>2.52</v>
      </c>
      <c r="P123" s="158" t="s">
        <v>142</v>
      </c>
    </row>
    <row r="124" spans="1:18" s="64" customFormat="1" ht="16.5" thickBot="1" x14ac:dyDescent="0.3">
      <c r="A124" s="114" t="s">
        <v>112</v>
      </c>
      <c r="B124" s="94"/>
      <c r="C124" s="16">
        <v>180</v>
      </c>
      <c r="D124" s="17">
        <f t="shared" ref="D124:O124" si="23">SUM(D123:D123)</f>
        <v>0.9</v>
      </c>
      <c r="E124" s="35">
        <f t="shared" si="23"/>
        <v>0</v>
      </c>
      <c r="F124" s="35">
        <f t="shared" si="23"/>
        <v>18.18</v>
      </c>
      <c r="G124" s="31">
        <f t="shared" si="23"/>
        <v>76.319999999999993</v>
      </c>
      <c r="H124" s="17">
        <f t="shared" si="23"/>
        <v>1.9799999999999998E-2</v>
      </c>
      <c r="I124" s="31">
        <f t="shared" si="23"/>
        <v>3.5999999999999996</v>
      </c>
      <c r="J124" s="17">
        <f t="shared" si="23"/>
        <v>0</v>
      </c>
      <c r="K124" s="31">
        <f t="shared" si="23"/>
        <v>0.18000000000000002</v>
      </c>
      <c r="L124" s="17">
        <f t="shared" si="23"/>
        <v>12.6</v>
      </c>
      <c r="M124" s="31">
        <f t="shared" si="23"/>
        <v>12.6</v>
      </c>
      <c r="N124" s="17">
        <f t="shared" si="23"/>
        <v>7.2</v>
      </c>
      <c r="O124" s="31">
        <f t="shared" si="23"/>
        <v>2.52</v>
      </c>
      <c r="P124" s="177"/>
      <c r="Q124" s="103"/>
    </row>
    <row r="125" spans="1:18" s="64" customFormat="1" ht="24.75" thickBot="1" x14ac:dyDescent="0.3">
      <c r="A125" s="224" t="s">
        <v>298</v>
      </c>
      <c r="B125" s="225"/>
      <c r="C125" s="80">
        <f>C121+C124</f>
        <v>720</v>
      </c>
      <c r="D125" s="80">
        <f>D121+D124</f>
        <v>19.52</v>
      </c>
      <c r="E125" s="80">
        <f t="shared" ref="E125:O125" si="24">E121+E124</f>
        <v>23.596500000000002</v>
      </c>
      <c r="F125" s="80">
        <f t="shared" si="24"/>
        <v>80.507931034482766</v>
      </c>
      <c r="G125" s="80">
        <f>G121+G124</f>
        <v>607.2199999999998</v>
      </c>
      <c r="H125" s="80">
        <f t="shared" si="24"/>
        <v>0.24274827586206893</v>
      </c>
      <c r="I125" s="80">
        <f t="shared" si="24"/>
        <v>16.52862068965517</v>
      </c>
      <c r="J125" s="80">
        <f t="shared" si="24"/>
        <v>372.56896551724139</v>
      </c>
      <c r="K125" s="80">
        <f t="shared" si="24"/>
        <v>2.3000000000000003</v>
      </c>
      <c r="L125" s="80">
        <f t="shared" si="24"/>
        <v>211.7012068965517</v>
      </c>
      <c r="M125" s="80">
        <f t="shared" si="24"/>
        <v>341.93586206896555</v>
      </c>
      <c r="N125" s="80">
        <f t="shared" si="24"/>
        <v>54.137931034482754</v>
      </c>
      <c r="O125" s="80">
        <f t="shared" si="24"/>
        <v>9.8379310344827591</v>
      </c>
      <c r="P125" s="175"/>
      <c r="Q125" s="103">
        <f>G125/2350</f>
        <v>0.25839148936170203</v>
      </c>
      <c r="R125" s="126" t="s">
        <v>262</v>
      </c>
    </row>
    <row r="126" spans="1:18" x14ac:dyDescent="0.25">
      <c r="A126" s="2"/>
      <c r="B126" s="11" t="s">
        <v>10</v>
      </c>
      <c r="C126" s="54"/>
      <c r="D126" s="19"/>
      <c r="E126" s="113"/>
      <c r="F126" s="113"/>
      <c r="G126" s="113"/>
      <c r="H126" s="112"/>
      <c r="I126" s="19"/>
      <c r="J126" s="112"/>
      <c r="K126" s="19"/>
      <c r="L126" s="112"/>
      <c r="M126" s="19"/>
      <c r="N126" s="112"/>
      <c r="O126" s="111"/>
      <c r="P126" s="181"/>
    </row>
    <row r="127" spans="1:18" ht="31.5" x14ac:dyDescent="0.25">
      <c r="A127" s="13" t="s">
        <v>32</v>
      </c>
      <c r="B127" s="44"/>
      <c r="C127" s="38" t="s">
        <v>183</v>
      </c>
      <c r="D127" s="6">
        <v>0.8448</v>
      </c>
      <c r="E127" s="15">
        <v>3.6071999999999997</v>
      </c>
      <c r="F127" s="6">
        <v>4.9559999999999995</v>
      </c>
      <c r="G127" s="15">
        <v>55.68</v>
      </c>
      <c r="H127" s="6">
        <v>1.0200000000000001E-2</v>
      </c>
      <c r="I127" s="15">
        <v>3.9899999999999998</v>
      </c>
      <c r="J127" s="6"/>
      <c r="K127" s="15">
        <v>1.62</v>
      </c>
      <c r="L127" s="6">
        <v>21.278400000000001</v>
      </c>
      <c r="M127" s="15">
        <v>24.379200000000001</v>
      </c>
      <c r="N127" s="6">
        <v>12.417000000000002</v>
      </c>
      <c r="O127" s="15">
        <v>0.79440000000000022</v>
      </c>
      <c r="P127" s="196" t="s">
        <v>184</v>
      </c>
    </row>
    <row r="128" spans="1:18" ht="31.5" customHeight="1" x14ac:dyDescent="0.25">
      <c r="A128" s="13" t="s">
        <v>284</v>
      </c>
      <c r="B128" s="68"/>
      <c r="C128" s="38" t="s">
        <v>285</v>
      </c>
      <c r="D128" s="148">
        <v>4.0681699999999994</v>
      </c>
      <c r="E128" s="149">
        <v>7.5515299999999996</v>
      </c>
      <c r="F128" s="148">
        <v>13.577950000000003</v>
      </c>
      <c r="G128" s="149">
        <v>112.771</v>
      </c>
      <c r="H128" s="148">
        <v>0.11381000000000001</v>
      </c>
      <c r="I128" s="149">
        <v>9.6550000000000011</v>
      </c>
      <c r="J128" s="148">
        <v>2.1999999999999997</v>
      </c>
      <c r="K128" s="149">
        <v>1.0904</v>
      </c>
      <c r="L128" s="148">
        <v>26.7272</v>
      </c>
      <c r="M128" s="149">
        <v>85.022599999999997</v>
      </c>
      <c r="N128" s="148">
        <v>28.661999999999999</v>
      </c>
      <c r="O128" s="149">
        <v>1.1315999999999999</v>
      </c>
      <c r="P128" s="197" t="s">
        <v>185</v>
      </c>
    </row>
    <row r="129" spans="1:23" x14ac:dyDescent="0.25">
      <c r="A129" s="13" t="s">
        <v>16</v>
      </c>
      <c r="B129" s="68"/>
      <c r="C129" s="38" t="s">
        <v>186</v>
      </c>
      <c r="D129" s="6">
        <v>11.628</v>
      </c>
      <c r="E129" s="15">
        <v>7.3800000000000008</v>
      </c>
      <c r="F129" s="6">
        <v>14.255999999999998</v>
      </c>
      <c r="G129" s="15">
        <v>171</v>
      </c>
      <c r="H129" s="6">
        <v>7.1999999999999995E-2</v>
      </c>
      <c r="I129" s="15">
        <v>0.59399999999999997</v>
      </c>
      <c r="J129" s="6">
        <v>8.4599999999999973</v>
      </c>
      <c r="K129" s="15">
        <v>4.5179999999999998</v>
      </c>
      <c r="L129" s="6">
        <v>64.691999999999993</v>
      </c>
      <c r="M129" s="15">
        <v>166.91400000000002</v>
      </c>
      <c r="N129" s="6">
        <v>37.026000000000003</v>
      </c>
      <c r="O129" s="15">
        <v>1.3140000000000001</v>
      </c>
      <c r="P129" s="198" t="s">
        <v>187</v>
      </c>
    </row>
    <row r="130" spans="1:23" ht="31.5" x14ac:dyDescent="0.25">
      <c r="A130" s="13" t="s">
        <v>39</v>
      </c>
      <c r="B130" s="44"/>
      <c r="C130" s="14" t="s">
        <v>209</v>
      </c>
      <c r="D130" s="6">
        <v>5.6834520958083825</v>
      </c>
      <c r="E130" s="15">
        <v>2.8396586826347305</v>
      </c>
      <c r="F130" s="6">
        <v>31.958922155688626</v>
      </c>
      <c r="G130" s="15">
        <v>176.06047904191615</v>
      </c>
      <c r="H130" s="6">
        <v>5.6999999999999988E-2</v>
      </c>
      <c r="I130" s="15"/>
      <c r="J130" s="6"/>
      <c r="K130" s="15">
        <v>0.80543413173652689</v>
      </c>
      <c r="L130" s="6">
        <v>11.910062874251494</v>
      </c>
      <c r="M130" s="15">
        <v>38.065953592814367</v>
      </c>
      <c r="N130" s="6">
        <v>8.6189999999999998</v>
      </c>
      <c r="O130" s="15">
        <v>0.85798802395209584</v>
      </c>
      <c r="P130" s="187" t="s">
        <v>239</v>
      </c>
    </row>
    <row r="131" spans="1:23" x14ac:dyDescent="0.25">
      <c r="A131" s="13" t="s">
        <v>318</v>
      </c>
      <c r="B131" s="4"/>
      <c r="C131" s="14">
        <v>200</v>
      </c>
      <c r="D131" s="6">
        <v>0.16</v>
      </c>
      <c r="E131" s="15">
        <v>0.16</v>
      </c>
      <c r="F131" s="6">
        <v>27.880000000000003</v>
      </c>
      <c r="G131" s="15">
        <v>114.60000000000001</v>
      </c>
      <c r="H131" s="6">
        <v>1.2E-2</v>
      </c>
      <c r="I131" s="15">
        <v>0.9</v>
      </c>
      <c r="J131" s="6">
        <v>0</v>
      </c>
      <c r="K131" s="15">
        <v>0.08</v>
      </c>
      <c r="L131" s="6">
        <v>14.180000000000001</v>
      </c>
      <c r="M131" s="15">
        <v>4.4000000000000004</v>
      </c>
      <c r="N131" s="6">
        <v>5.1400000000000006</v>
      </c>
      <c r="O131" s="15">
        <v>0.95200000000000007</v>
      </c>
      <c r="P131" s="196" t="s">
        <v>188</v>
      </c>
    </row>
    <row r="132" spans="1:23" ht="15" customHeight="1" x14ac:dyDescent="0.25">
      <c r="A132" s="13" t="s">
        <v>11</v>
      </c>
      <c r="B132" s="4"/>
      <c r="C132" s="14">
        <v>50</v>
      </c>
      <c r="D132" s="6">
        <v>3.3</v>
      </c>
      <c r="E132" s="15">
        <v>0.6</v>
      </c>
      <c r="F132" s="6">
        <v>19.8</v>
      </c>
      <c r="G132" s="15">
        <v>99</v>
      </c>
      <c r="H132" s="6">
        <v>8.5000000000000006E-2</v>
      </c>
      <c r="I132" s="15">
        <v>0</v>
      </c>
      <c r="J132" s="6">
        <v>0</v>
      </c>
      <c r="K132" s="15">
        <v>0.7</v>
      </c>
      <c r="L132" s="6">
        <v>14.5</v>
      </c>
      <c r="M132" s="15">
        <v>75</v>
      </c>
      <c r="N132" s="6">
        <v>23.5</v>
      </c>
      <c r="O132" s="15">
        <v>1.95</v>
      </c>
      <c r="P132" s="191" t="s">
        <v>143</v>
      </c>
      <c r="W132" s="100"/>
    </row>
    <row r="133" spans="1:23" ht="15" customHeight="1" thickBot="1" x14ac:dyDescent="0.3">
      <c r="A133" s="13" t="s">
        <v>25</v>
      </c>
      <c r="B133" s="4"/>
      <c r="C133" s="14">
        <v>40</v>
      </c>
      <c r="D133" s="15">
        <v>3.04</v>
      </c>
      <c r="E133" s="144">
        <v>0.32000000000000006</v>
      </c>
      <c r="F133" s="6">
        <v>19.680000000000003</v>
      </c>
      <c r="G133" s="30">
        <v>94</v>
      </c>
      <c r="H133" s="14">
        <v>4.4000000000000004E-2</v>
      </c>
      <c r="I133" s="58">
        <v>0</v>
      </c>
      <c r="J133" s="14">
        <v>0</v>
      </c>
      <c r="K133" s="14">
        <v>0.44000000000000006</v>
      </c>
      <c r="L133" s="14">
        <v>8</v>
      </c>
      <c r="M133" s="14">
        <v>26</v>
      </c>
      <c r="N133" s="14">
        <v>5.6000000000000005</v>
      </c>
      <c r="O133" s="42">
        <v>0.44000000000000006</v>
      </c>
      <c r="P133" s="176" t="s">
        <v>133</v>
      </c>
    </row>
    <row r="134" spans="1:23" ht="20.25" customHeight="1" thickBot="1" x14ac:dyDescent="0.3">
      <c r="A134" s="245" t="s">
        <v>112</v>
      </c>
      <c r="B134" s="246"/>
      <c r="C134" s="16">
        <v>804</v>
      </c>
      <c r="D134" s="17">
        <f>SUM(D127:D133)</f>
        <v>28.724422095808386</v>
      </c>
      <c r="E134" s="17">
        <f>SUM(E127:E133)+E130</f>
        <v>25.298047365269465</v>
      </c>
      <c r="F134" s="17">
        <f t="shared" ref="F134:O134" si="25">SUM(F127:F133)</f>
        <v>132.10887215568863</v>
      </c>
      <c r="G134" s="17">
        <f>SUM(G127:G133)</f>
        <v>823.11147904191614</v>
      </c>
      <c r="H134" s="17">
        <f t="shared" si="25"/>
        <v>0.39401000000000003</v>
      </c>
      <c r="I134" s="17">
        <f t="shared" si="25"/>
        <v>15.139000000000001</v>
      </c>
      <c r="J134" s="17">
        <f t="shared" si="25"/>
        <v>10.659999999999997</v>
      </c>
      <c r="K134" s="17">
        <f t="shared" si="25"/>
        <v>9.2538341317365251</v>
      </c>
      <c r="L134" s="17">
        <f t="shared" si="25"/>
        <v>161.28766287425148</v>
      </c>
      <c r="M134" s="17">
        <f t="shared" si="25"/>
        <v>419.78175359281437</v>
      </c>
      <c r="N134" s="17">
        <f t="shared" si="25"/>
        <v>120.964</v>
      </c>
      <c r="O134" s="17">
        <f t="shared" si="25"/>
        <v>7.4399880239520968</v>
      </c>
      <c r="P134" s="199"/>
      <c r="Q134" s="103">
        <f>G134/2350</f>
        <v>0.35026020384762391</v>
      </c>
      <c r="R134" s="129" t="s">
        <v>263</v>
      </c>
    </row>
    <row r="135" spans="1:23" ht="15.75" customHeight="1" thickBot="1" x14ac:dyDescent="0.3">
      <c r="A135" s="13" t="s">
        <v>314</v>
      </c>
      <c r="B135" s="44"/>
      <c r="C135" s="162">
        <v>500</v>
      </c>
      <c r="D135" s="161">
        <v>0</v>
      </c>
      <c r="E135" s="160">
        <v>0</v>
      </c>
      <c r="F135" s="159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0</v>
      </c>
      <c r="O135" s="161">
        <v>0</v>
      </c>
      <c r="P135" s="179"/>
      <c r="R135" s="129"/>
    </row>
    <row r="136" spans="1:23" ht="15.75" customHeight="1" thickBot="1" x14ac:dyDescent="0.3">
      <c r="A136" s="45" t="s">
        <v>114</v>
      </c>
      <c r="B136" s="95"/>
      <c r="C136" s="46">
        <f>C121+C124+C134+C135</f>
        <v>2024</v>
      </c>
      <c r="D136" s="46">
        <f>D121+D124+D134+D135</f>
        <v>48.244422095808389</v>
      </c>
      <c r="E136" s="46">
        <f t="shared" ref="E136:O136" si="26">E121+E124+E134+E135</f>
        <v>48.894547365269467</v>
      </c>
      <c r="F136" s="46">
        <f t="shared" si="26"/>
        <v>212.6168031901714</v>
      </c>
      <c r="G136" s="46">
        <f t="shared" si="26"/>
        <v>1430.3314790419158</v>
      </c>
      <c r="H136" s="46">
        <f t="shared" si="26"/>
        <v>0.6367582758620689</v>
      </c>
      <c r="I136" s="46">
        <f t="shared" si="26"/>
        <v>31.667620689655173</v>
      </c>
      <c r="J136" s="46">
        <f t="shared" si="26"/>
        <v>383.22896551724136</v>
      </c>
      <c r="K136" s="46">
        <f t="shared" si="26"/>
        <v>11.553834131736526</v>
      </c>
      <c r="L136" s="46">
        <f t="shared" si="26"/>
        <v>372.98886977080315</v>
      </c>
      <c r="M136" s="46">
        <f t="shared" si="26"/>
        <v>761.71761566177997</v>
      </c>
      <c r="N136" s="46">
        <f t="shared" si="26"/>
        <v>175.10193103448276</v>
      </c>
      <c r="O136" s="46">
        <f t="shared" si="26"/>
        <v>17.277919058434854</v>
      </c>
      <c r="P136" s="193"/>
      <c r="Q136" s="103">
        <f>G136/2350</f>
        <v>0.60865169320932588</v>
      </c>
      <c r="R136" s="126" t="s">
        <v>264</v>
      </c>
    </row>
    <row r="137" spans="1:23" x14ac:dyDescent="0.25">
      <c r="A137" s="69"/>
      <c r="B137" s="44"/>
      <c r="C137" s="83"/>
      <c r="D137" s="83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182"/>
    </row>
    <row r="138" spans="1:23" ht="16.5" thickBot="1" x14ac:dyDescent="0.3">
      <c r="A138" s="33" t="s">
        <v>117</v>
      </c>
      <c r="B138" s="44"/>
      <c r="C138" s="232"/>
      <c r="D138" s="232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200"/>
    </row>
    <row r="139" spans="1:23" ht="15.75" customHeight="1" x14ac:dyDescent="0.25">
      <c r="A139" s="2" t="s">
        <v>93</v>
      </c>
      <c r="B139" s="77"/>
      <c r="C139" s="36" t="s">
        <v>94</v>
      </c>
      <c r="D139" s="226" t="s">
        <v>95</v>
      </c>
      <c r="E139" s="227"/>
      <c r="F139" s="228"/>
      <c r="G139" s="19" t="s">
        <v>96</v>
      </c>
      <c r="H139" s="239" t="s">
        <v>97</v>
      </c>
      <c r="I139" s="236" t="s">
        <v>98</v>
      </c>
      <c r="J139" s="242" t="s">
        <v>99</v>
      </c>
      <c r="K139" s="236" t="s">
        <v>100</v>
      </c>
      <c r="L139" s="242" t="s">
        <v>101</v>
      </c>
      <c r="M139" s="236" t="s">
        <v>102</v>
      </c>
      <c r="N139" s="233" t="s">
        <v>103</v>
      </c>
      <c r="O139" s="233" t="s">
        <v>104</v>
      </c>
      <c r="P139" s="175" t="s">
        <v>115</v>
      </c>
    </row>
    <row r="140" spans="1:23" ht="16.5" thickBot="1" x14ac:dyDescent="0.3">
      <c r="A140" s="13" t="s">
        <v>105</v>
      </c>
      <c r="B140" s="4"/>
      <c r="C140" s="37" t="s">
        <v>106</v>
      </c>
      <c r="D140" s="229"/>
      <c r="E140" s="230"/>
      <c r="F140" s="231"/>
      <c r="G140" s="15" t="s">
        <v>118</v>
      </c>
      <c r="H140" s="240"/>
      <c r="I140" s="237"/>
      <c r="J140" s="243"/>
      <c r="K140" s="237"/>
      <c r="L140" s="243"/>
      <c r="M140" s="237"/>
      <c r="N140" s="234"/>
      <c r="O140" s="234"/>
      <c r="P140" s="158" t="s">
        <v>116</v>
      </c>
    </row>
    <row r="141" spans="1:23" ht="16.5" thickBot="1" x14ac:dyDescent="0.3">
      <c r="A141" s="8"/>
      <c r="B141" s="88"/>
      <c r="C141" s="52"/>
      <c r="D141" s="9" t="s">
        <v>107</v>
      </c>
      <c r="E141" s="9" t="s">
        <v>108</v>
      </c>
      <c r="F141" s="47" t="s">
        <v>109</v>
      </c>
      <c r="G141" s="9" t="s">
        <v>110</v>
      </c>
      <c r="H141" s="241"/>
      <c r="I141" s="238"/>
      <c r="J141" s="244"/>
      <c r="K141" s="238"/>
      <c r="L141" s="244"/>
      <c r="M141" s="238"/>
      <c r="N141" s="235"/>
      <c r="O141" s="235"/>
      <c r="P141" s="176"/>
    </row>
    <row r="142" spans="1:23" x14ac:dyDescent="0.25">
      <c r="A142" s="13"/>
      <c r="B142" s="44" t="s">
        <v>5</v>
      </c>
      <c r="C142" s="37"/>
      <c r="D142" s="6"/>
      <c r="E142" s="19"/>
      <c r="F142" s="6"/>
      <c r="G142" s="19"/>
      <c r="H142" s="112"/>
      <c r="I142" s="19"/>
      <c r="J142" s="6"/>
      <c r="K142" s="19"/>
      <c r="L142" s="6"/>
      <c r="M142" s="19"/>
      <c r="N142" s="19"/>
      <c r="O142" s="6"/>
      <c r="P142" s="158"/>
    </row>
    <row r="143" spans="1:23" x14ac:dyDescent="0.25">
      <c r="A143" s="13" t="s">
        <v>57</v>
      </c>
      <c r="B143" s="44"/>
      <c r="C143" s="37" t="s">
        <v>58</v>
      </c>
      <c r="D143" s="6">
        <v>2.33</v>
      </c>
      <c r="E143" s="15">
        <v>8.1199999999999992</v>
      </c>
      <c r="F143" s="6">
        <v>15.549999999999997</v>
      </c>
      <c r="G143" s="15">
        <v>144.59999999999997</v>
      </c>
      <c r="H143" s="6">
        <v>3.2999999999999988E-2</v>
      </c>
      <c r="I143" s="15">
        <v>0</v>
      </c>
      <c r="J143" s="6">
        <v>40</v>
      </c>
      <c r="K143" s="15">
        <v>0.62</v>
      </c>
      <c r="L143" s="6">
        <v>8.1</v>
      </c>
      <c r="M143" s="15">
        <v>22.5</v>
      </c>
      <c r="N143" s="15">
        <v>3.9</v>
      </c>
      <c r="O143" s="6">
        <v>0.38</v>
      </c>
      <c r="P143" s="158" t="s">
        <v>131</v>
      </c>
    </row>
    <row r="144" spans="1:23" x14ac:dyDescent="0.25">
      <c r="A144" s="13" t="s">
        <v>46</v>
      </c>
      <c r="B144" s="44"/>
      <c r="C144" s="37">
        <v>150</v>
      </c>
      <c r="D144" s="6">
        <v>4.1100000000000003</v>
      </c>
      <c r="E144" s="15">
        <v>5.99</v>
      </c>
      <c r="F144" s="6">
        <v>26.59</v>
      </c>
      <c r="G144" s="15">
        <v>161</v>
      </c>
      <c r="H144" s="6">
        <v>6.7500000000000004E-2</v>
      </c>
      <c r="I144" s="15">
        <v>0.72</v>
      </c>
      <c r="J144" s="6">
        <v>11.099999999999998</v>
      </c>
      <c r="K144" s="15">
        <v>0.21750000000000003</v>
      </c>
      <c r="L144" s="6">
        <v>102.05249999999999</v>
      </c>
      <c r="M144" s="15">
        <v>112.95750000000001</v>
      </c>
      <c r="N144" s="15">
        <v>23.7075</v>
      </c>
      <c r="O144" s="6">
        <v>1.2450000000000001</v>
      </c>
      <c r="P144" s="158" t="s">
        <v>189</v>
      </c>
    </row>
    <row r="145" spans="1:18" x14ac:dyDescent="0.25">
      <c r="A145" s="13" t="s">
        <v>49</v>
      </c>
      <c r="B145" s="44"/>
      <c r="C145" s="37" t="s">
        <v>161</v>
      </c>
      <c r="D145" s="6">
        <v>2.4249999999999998</v>
      </c>
      <c r="E145" s="15">
        <v>0.95</v>
      </c>
      <c r="F145" s="6">
        <v>11.6</v>
      </c>
      <c r="G145" s="15">
        <v>99.14</v>
      </c>
      <c r="H145" s="6">
        <v>4.859999999999999E-2</v>
      </c>
      <c r="I145" s="15">
        <v>0</v>
      </c>
      <c r="J145" s="6">
        <v>29.134999999999998</v>
      </c>
      <c r="K145" s="15">
        <v>0.72500000000000009</v>
      </c>
      <c r="L145" s="6">
        <v>11.01135</v>
      </c>
      <c r="M145" s="15">
        <v>29.904000000000003</v>
      </c>
      <c r="N145" s="15">
        <v>8.5887000000000011</v>
      </c>
      <c r="O145" s="6">
        <v>0.50050000000000006</v>
      </c>
      <c r="P145" s="158" t="s">
        <v>162</v>
      </c>
    </row>
    <row r="146" spans="1:18" x14ac:dyDescent="0.25">
      <c r="A146" s="13" t="s">
        <v>19</v>
      </c>
      <c r="B146" s="44"/>
      <c r="C146" s="37">
        <v>200</v>
      </c>
      <c r="D146" s="6">
        <v>4.0780000000000003</v>
      </c>
      <c r="E146" s="15">
        <v>3.81</v>
      </c>
      <c r="F146" s="6">
        <v>7.597999999999999</v>
      </c>
      <c r="G146" s="15">
        <v>78.599999999999994</v>
      </c>
      <c r="H146" s="6">
        <v>5.5999999999999994E-2</v>
      </c>
      <c r="I146" s="15">
        <v>1.5879999999999999</v>
      </c>
      <c r="J146" s="6">
        <v>24.4</v>
      </c>
      <c r="K146" s="15">
        <v>0</v>
      </c>
      <c r="L146" s="6">
        <v>151.91999999999999</v>
      </c>
      <c r="M146" s="15">
        <v>124.55999999999999</v>
      </c>
      <c r="N146" s="15">
        <v>21.34</v>
      </c>
      <c r="O146" s="6">
        <v>0.44799999999999995</v>
      </c>
      <c r="P146" s="158" t="s">
        <v>147</v>
      </c>
    </row>
    <row r="147" spans="1:18" x14ac:dyDescent="0.25">
      <c r="A147" s="13" t="s">
        <v>45</v>
      </c>
      <c r="B147" s="44"/>
      <c r="C147" s="37">
        <v>120</v>
      </c>
      <c r="D147" s="7">
        <v>0.48</v>
      </c>
      <c r="E147" s="15">
        <v>0.48</v>
      </c>
      <c r="F147" s="28">
        <v>11.759999999999998</v>
      </c>
      <c r="G147" s="7">
        <v>56.399999999999984</v>
      </c>
      <c r="H147" s="7">
        <v>3.599999999999999E-2</v>
      </c>
      <c r="I147" s="15">
        <v>11.999999999999996</v>
      </c>
      <c r="J147" s="6">
        <v>0</v>
      </c>
      <c r="K147" s="15">
        <v>0.24</v>
      </c>
      <c r="L147" s="6">
        <v>19.2</v>
      </c>
      <c r="M147" s="15">
        <v>13.2</v>
      </c>
      <c r="N147" s="15">
        <v>10.799999999999999</v>
      </c>
      <c r="O147" s="6">
        <v>2.6399999999999997</v>
      </c>
      <c r="P147" s="158" t="s">
        <v>134</v>
      </c>
    </row>
    <row r="148" spans="1:18" ht="16.5" thickBot="1" x14ac:dyDescent="0.3">
      <c r="A148" s="13" t="s">
        <v>27</v>
      </c>
      <c r="B148" s="44"/>
      <c r="C148" s="37">
        <v>30</v>
      </c>
      <c r="D148" s="7">
        <v>2.25</v>
      </c>
      <c r="E148" s="15">
        <v>0.87</v>
      </c>
      <c r="F148" s="28">
        <v>15.419999999999998</v>
      </c>
      <c r="G148" s="7">
        <v>78.599999999999994</v>
      </c>
      <c r="H148" s="7">
        <v>3.3000000000000002E-2</v>
      </c>
      <c r="I148" s="15">
        <v>0</v>
      </c>
      <c r="J148" s="6">
        <v>0</v>
      </c>
      <c r="K148" s="15">
        <v>0.51</v>
      </c>
      <c r="L148" s="6">
        <v>5.7</v>
      </c>
      <c r="M148" s="15">
        <v>19.5</v>
      </c>
      <c r="N148" s="15">
        <v>3.9</v>
      </c>
      <c r="O148" s="6">
        <v>0.36</v>
      </c>
      <c r="P148" s="158" t="s">
        <v>133</v>
      </c>
    </row>
    <row r="149" spans="1:18" ht="17.25" customHeight="1" thickBot="1" x14ac:dyDescent="0.3">
      <c r="A149" s="114" t="s">
        <v>112</v>
      </c>
      <c r="B149" s="93"/>
      <c r="C149" s="53">
        <v>590</v>
      </c>
      <c r="D149" s="17">
        <f>SUM(D143:D148)</f>
        <v>15.673000000000002</v>
      </c>
      <c r="E149" s="17">
        <f t="shared" ref="E149:O149" si="27">SUM(E143:E148)</f>
        <v>20.22</v>
      </c>
      <c r="F149" s="17">
        <f t="shared" si="27"/>
        <v>88.518000000000001</v>
      </c>
      <c r="G149" s="17">
        <f>SUM(G143:G148)</f>
        <v>618.33999999999992</v>
      </c>
      <c r="H149" s="17">
        <f t="shared" si="27"/>
        <v>0.27410000000000001</v>
      </c>
      <c r="I149" s="17">
        <f t="shared" si="27"/>
        <v>14.307999999999996</v>
      </c>
      <c r="J149" s="17">
        <f t="shared" si="27"/>
        <v>104.63499999999999</v>
      </c>
      <c r="K149" s="17">
        <f t="shared" si="27"/>
        <v>2.3125</v>
      </c>
      <c r="L149" s="17">
        <f t="shared" si="27"/>
        <v>297.98384999999996</v>
      </c>
      <c r="M149" s="17">
        <f t="shared" si="27"/>
        <v>322.62149999999997</v>
      </c>
      <c r="N149" s="17">
        <f t="shared" si="27"/>
        <v>72.236199999999997</v>
      </c>
      <c r="O149" s="17">
        <f t="shared" si="27"/>
        <v>5.5735000000000001</v>
      </c>
      <c r="P149" s="177"/>
    </row>
    <row r="150" spans="1:18" ht="54.75" customHeight="1" x14ac:dyDescent="0.25">
      <c r="A150" s="2"/>
      <c r="B150" s="11" t="s">
        <v>113</v>
      </c>
      <c r="C150" s="54"/>
      <c r="D150" s="19"/>
      <c r="E150" s="113"/>
      <c r="F150" s="19"/>
      <c r="G150" s="113"/>
      <c r="H150" s="112"/>
      <c r="I150" s="19"/>
      <c r="J150" s="112"/>
      <c r="K150" s="19"/>
      <c r="L150" s="112"/>
      <c r="M150" s="19"/>
      <c r="N150" s="19"/>
      <c r="O150" s="112"/>
      <c r="P150" s="175"/>
    </row>
    <row r="151" spans="1:18" ht="16.5" thickBot="1" x14ac:dyDescent="0.3">
      <c r="A151" s="13" t="s">
        <v>267</v>
      </c>
      <c r="B151" s="44"/>
      <c r="C151" s="38" t="s">
        <v>175</v>
      </c>
      <c r="D151" s="6">
        <v>5.8</v>
      </c>
      <c r="E151" s="15">
        <v>5</v>
      </c>
      <c r="F151" s="6">
        <v>8.4</v>
      </c>
      <c r="G151" s="15">
        <v>102</v>
      </c>
      <c r="H151" s="6">
        <v>0.04</v>
      </c>
      <c r="I151" s="15">
        <v>0.6</v>
      </c>
      <c r="J151" s="6">
        <v>28</v>
      </c>
      <c r="K151" s="15"/>
      <c r="L151" s="6">
        <v>248</v>
      </c>
      <c r="M151" s="15">
        <v>184</v>
      </c>
      <c r="N151" s="7">
        <v>28</v>
      </c>
      <c r="O151" s="15">
        <v>0.2</v>
      </c>
      <c r="P151" s="191" t="s">
        <v>178</v>
      </c>
    </row>
    <row r="152" spans="1:18" ht="16.5" thickBot="1" x14ac:dyDescent="0.3">
      <c r="A152" s="114" t="s">
        <v>112</v>
      </c>
      <c r="B152" s="93"/>
      <c r="C152" s="97" t="str">
        <f>C151</f>
        <v>200</v>
      </c>
      <c r="D152" s="97">
        <f t="shared" ref="D152:O152" si="28">D151</f>
        <v>5.8</v>
      </c>
      <c r="E152" s="97">
        <f t="shared" si="28"/>
        <v>5</v>
      </c>
      <c r="F152" s="97">
        <f t="shared" si="28"/>
        <v>8.4</v>
      </c>
      <c r="G152" s="110">
        <f t="shared" si="28"/>
        <v>102</v>
      </c>
      <c r="H152" s="97">
        <f t="shared" si="28"/>
        <v>0.04</v>
      </c>
      <c r="I152" s="97">
        <f t="shared" si="28"/>
        <v>0.6</v>
      </c>
      <c r="J152" s="97">
        <f t="shared" si="28"/>
        <v>28</v>
      </c>
      <c r="K152" s="97">
        <f t="shared" si="28"/>
        <v>0</v>
      </c>
      <c r="L152" s="97">
        <f t="shared" si="28"/>
        <v>248</v>
      </c>
      <c r="M152" s="97">
        <f t="shared" si="28"/>
        <v>184</v>
      </c>
      <c r="N152" s="97">
        <f t="shared" si="28"/>
        <v>28</v>
      </c>
      <c r="O152" s="97">
        <f t="shared" si="28"/>
        <v>0.2</v>
      </c>
      <c r="P152" s="177"/>
    </row>
    <row r="153" spans="1:18" ht="18" customHeight="1" thickBot="1" x14ac:dyDescent="0.3">
      <c r="A153" s="224" t="s">
        <v>298</v>
      </c>
      <c r="B153" s="225"/>
      <c r="C153" s="80">
        <f>C149+C152</f>
        <v>790</v>
      </c>
      <c r="D153" s="80">
        <f t="shared" ref="D153:P153" si="29">D149+D152</f>
        <v>21.473000000000003</v>
      </c>
      <c r="E153" s="80">
        <f t="shared" si="29"/>
        <v>25.22</v>
      </c>
      <c r="F153" s="80">
        <f t="shared" si="29"/>
        <v>96.918000000000006</v>
      </c>
      <c r="G153" s="17">
        <f>G149+G152</f>
        <v>720.33999999999992</v>
      </c>
      <c r="H153" s="17">
        <f t="shared" si="29"/>
        <v>0.31409999999999999</v>
      </c>
      <c r="I153" s="17">
        <f t="shared" si="29"/>
        <v>14.907999999999996</v>
      </c>
      <c r="J153" s="17">
        <f t="shared" si="29"/>
        <v>132.63499999999999</v>
      </c>
      <c r="K153" s="17">
        <f t="shared" si="29"/>
        <v>2.3125</v>
      </c>
      <c r="L153" s="17">
        <f t="shared" si="29"/>
        <v>545.98384999999996</v>
      </c>
      <c r="M153" s="17">
        <f t="shared" si="29"/>
        <v>506.62149999999997</v>
      </c>
      <c r="N153" s="17">
        <f t="shared" si="29"/>
        <v>100.2362</v>
      </c>
      <c r="O153" s="17">
        <f t="shared" si="29"/>
        <v>5.7735000000000003</v>
      </c>
      <c r="P153" s="201">
        <f t="shared" si="29"/>
        <v>0</v>
      </c>
      <c r="Q153" s="103">
        <f>G153/2350</f>
        <v>0.30652765957446804</v>
      </c>
      <c r="R153" s="126" t="s">
        <v>262</v>
      </c>
    </row>
    <row r="154" spans="1:18" x14ac:dyDescent="0.25">
      <c r="A154" s="2"/>
      <c r="B154" s="11" t="s">
        <v>10</v>
      </c>
      <c r="C154" s="54"/>
      <c r="D154" s="112"/>
      <c r="E154" s="19"/>
      <c r="F154" s="112"/>
      <c r="G154" s="15"/>
      <c r="H154" s="6"/>
      <c r="I154" s="15"/>
      <c r="J154" s="6"/>
      <c r="K154" s="15"/>
      <c r="L154" s="6"/>
      <c r="M154" s="15"/>
      <c r="N154" s="15"/>
      <c r="O154" s="6"/>
      <c r="P154" s="187"/>
    </row>
    <row r="155" spans="1:18" x14ac:dyDescent="0.25">
      <c r="A155" s="13" t="s">
        <v>33</v>
      </c>
      <c r="B155" s="44"/>
      <c r="C155" s="38">
        <v>60</v>
      </c>
      <c r="D155" s="6">
        <v>0.66</v>
      </c>
      <c r="E155" s="15">
        <v>0.12</v>
      </c>
      <c r="F155" s="6">
        <v>2.2799999999999998</v>
      </c>
      <c r="G155" s="15">
        <v>14.4</v>
      </c>
      <c r="H155" s="6">
        <v>3.5999999999999997E-2</v>
      </c>
      <c r="I155" s="15">
        <v>14.999999999999998</v>
      </c>
      <c r="J155" s="6">
        <v>0</v>
      </c>
      <c r="K155" s="15">
        <v>0.42</v>
      </c>
      <c r="L155" s="6">
        <v>8.4</v>
      </c>
      <c r="M155" s="15">
        <v>15.6</v>
      </c>
      <c r="N155" s="15">
        <v>12</v>
      </c>
      <c r="O155" s="6">
        <v>0.54</v>
      </c>
      <c r="P155" s="187" t="s">
        <v>139</v>
      </c>
    </row>
    <row r="156" spans="1:18" ht="31.5" x14ac:dyDescent="0.25">
      <c r="A156" s="13" t="s">
        <v>287</v>
      </c>
      <c r="B156" s="44"/>
      <c r="C156" s="38" t="s">
        <v>180</v>
      </c>
      <c r="D156" s="148">
        <v>1.53</v>
      </c>
      <c r="E156" s="149">
        <v>5.49</v>
      </c>
      <c r="F156" s="148">
        <v>7.6780000000000017</v>
      </c>
      <c r="G156" s="149">
        <v>92.4</v>
      </c>
      <c r="H156" s="148">
        <v>6.0999999999999999E-2</v>
      </c>
      <c r="I156" s="149">
        <v>8.34</v>
      </c>
      <c r="J156" s="148">
        <v>10</v>
      </c>
      <c r="K156" s="149">
        <v>1.8900000000000003</v>
      </c>
      <c r="L156" s="148">
        <v>36.680000000000007</v>
      </c>
      <c r="M156" s="149">
        <v>45.52</v>
      </c>
      <c r="N156" s="149">
        <v>17.5</v>
      </c>
      <c r="O156" s="148">
        <v>0.64000000000000012</v>
      </c>
      <c r="P156" s="188" t="s">
        <v>190</v>
      </c>
    </row>
    <row r="157" spans="1:18" x14ac:dyDescent="0.25">
      <c r="A157" s="13" t="s">
        <v>286</v>
      </c>
      <c r="B157" s="44"/>
      <c r="C157" s="38" t="s">
        <v>191</v>
      </c>
      <c r="D157" s="6">
        <v>16.52</v>
      </c>
      <c r="E157" s="15">
        <v>19.8</v>
      </c>
      <c r="F157" s="6">
        <v>52.8</v>
      </c>
      <c r="G157" s="15">
        <v>443.33</v>
      </c>
      <c r="H157" s="6">
        <v>0.18333333333333332</v>
      </c>
      <c r="I157" s="15">
        <v>8.1666666666666661</v>
      </c>
      <c r="J157" s="6">
        <v>35</v>
      </c>
      <c r="K157" s="15">
        <v>0.68333333333333335</v>
      </c>
      <c r="L157" s="6">
        <v>45.116666666666667</v>
      </c>
      <c r="M157" s="15">
        <v>236.66666666666666</v>
      </c>
      <c r="N157" s="15">
        <v>67.416666666666657</v>
      </c>
      <c r="O157" s="6">
        <v>2.3333333333333326</v>
      </c>
      <c r="P157" s="187" t="s">
        <v>192</v>
      </c>
    </row>
    <row r="158" spans="1:18" x14ac:dyDescent="0.25">
      <c r="A158" s="71" t="s">
        <v>24</v>
      </c>
      <c r="B158" s="4"/>
      <c r="C158" s="14">
        <v>180</v>
      </c>
      <c r="D158" s="6">
        <v>0.9</v>
      </c>
      <c r="E158" s="15">
        <v>0</v>
      </c>
      <c r="F158" s="6">
        <v>18.18</v>
      </c>
      <c r="G158" s="41">
        <v>76.319999999999993</v>
      </c>
      <c r="H158" s="42">
        <v>1.9799999999999998E-2</v>
      </c>
      <c r="I158" s="14">
        <v>3.5999999999999996</v>
      </c>
      <c r="J158" s="42">
        <v>0</v>
      </c>
      <c r="K158" s="14">
        <v>0.18000000000000002</v>
      </c>
      <c r="L158" s="42">
        <v>12.6</v>
      </c>
      <c r="M158" s="14">
        <v>12.6</v>
      </c>
      <c r="N158" s="14">
        <v>7.2</v>
      </c>
      <c r="O158" s="42">
        <v>2.52</v>
      </c>
      <c r="P158" s="158" t="s">
        <v>142</v>
      </c>
    </row>
    <row r="159" spans="1:18" x14ac:dyDescent="0.25">
      <c r="A159" s="13" t="s">
        <v>11</v>
      </c>
      <c r="B159" s="4"/>
      <c r="C159" s="38">
        <v>50</v>
      </c>
      <c r="D159" s="6">
        <v>3.3</v>
      </c>
      <c r="E159" s="15">
        <v>0.6</v>
      </c>
      <c r="F159" s="6">
        <v>19.8</v>
      </c>
      <c r="G159" s="15">
        <v>99</v>
      </c>
      <c r="H159" s="6">
        <v>8.5000000000000006E-2</v>
      </c>
      <c r="I159" s="15">
        <v>0</v>
      </c>
      <c r="J159" s="6">
        <v>0</v>
      </c>
      <c r="K159" s="15">
        <v>0.7</v>
      </c>
      <c r="L159" s="6">
        <v>14.5</v>
      </c>
      <c r="M159" s="15">
        <v>75</v>
      </c>
      <c r="N159" s="15">
        <v>23.5</v>
      </c>
      <c r="O159" s="6">
        <v>1.95</v>
      </c>
      <c r="P159" s="158" t="s">
        <v>143</v>
      </c>
    </row>
    <row r="160" spans="1:18" ht="16.5" thickBot="1" x14ac:dyDescent="0.3">
      <c r="A160" s="13" t="s">
        <v>25</v>
      </c>
      <c r="B160" s="4"/>
      <c r="C160" s="14">
        <v>40</v>
      </c>
      <c r="D160" s="15">
        <v>3.04</v>
      </c>
      <c r="E160" s="144">
        <v>0.32000000000000006</v>
      </c>
      <c r="F160" s="6">
        <v>19.680000000000003</v>
      </c>
      <c r="G160" s="30">
        <v>94</v>
      </c>
      <c r="H160" s="14">
        <v>4.4000000000000004E-2</v>
      </c>
      <c r="I160" s="58">
        <v>0</v>
      </c>
      <c r="J160" s="14">
        <v>0</v>
      </c>
      <c r="K160" s="14">
        <v>0.44000000000000006</v>
      </c>
      <c r="L160" s="14">
        <v>8</v>
      </c>
      <c r="M160" s="14">
        <v>26</v>
      </c>
      <c r="N160" s="14">
        <v>5.6000000000000005</v>
      </c>
      <c r="O160" s="42">
        <v>0.44000000000000006</v>
      </c>
      <c r="P160" s="176" t="s">
        <v>133</v>
      </c>
    </row>
    <row r="161" spans="1:21" ht="19.5" customHeight="1" thickBot="1" x14ac:dyDescent="0.3">
      <c r="A161" s="114" t="s">
        <v>112</v>
      </c>
      <c r="B161" s="93"/>
      <c r="C161" s="16">
        <v>790</v>
      </c>
      <c r="D161" s="17">
        <f>SUM(D155:D160)</f>
        <v>25.95</v>
      </c>
      <c r="E161" s="17">
        <f t="shared" ref="E161:O161" si="30">SUM(E155:E160)</f>
        <v>26.330000000000002</v>
      </c>
      <c r="F161" s="17">
        <f t="shared" si="30"/>
        <v>120.41799999999999</v>
      </c>
      <c r="G161" s="17">
        <f>SUM(G155:G160)</f>
        <v>819.45</v>
      </c>
      <c r="H161" s="17">
        <f t="shared" si="30"/>
        <v>0.42913333333333331</v>
      </c>
      <c r="I161" s="17">
        <f t="shared" si="30"/>
        <v>35.106666666666662</v>
      </c>
      <c r="J161" s="17">
        <f t="shared" si="30"/>
        <v>45</v>
      </c>
      <c r="K161" s="17">
        <f t="shared" si="30"/>
        <v>4.3133333333333344</v>
      </c>
      <c r="L161" s="17">
        <f t="shared" si="30"/>
        <v>125.29666666666667</v>
      </c>
      <c r="M161" s="17">
        <f t="shared" si="30"/>
        <v>411.38666666666666</v>
      </c>
      <c r="N161" s="17">
        <f t="shared" si="30"/>
        <v>133.21666666666667</v>
      </c>
      <c r="O161" s="17">
        <f t="shared" si="30"/>
        <v>8.4233333333333338</v>
      </c>
      <c r="P161" s="177"/>
      <c r="Q161" s="103">
        <f>G161/2350</f>
        <v>0.34870212765957448</v>
      </c>
      <c r="R161" s="129" t="s">
        <v>263</v>
      </c>
    </row>
    <row r="162" spans="1:21" ht="19.5" customHeight="1" thickBot="1" x14ac:dyDescent="0.3">
      <c r="A162" s="13" t="s">
        <v>314</v>
      </c>
      <c r="B162" s="44"/>
      <c r="C162" s="162">
        <v>500</v>
      </c>
      <c r="D162" s="161">
        <v>0</v>
      </c>
      <c r="E162" s="160">
        <v>0</v>
      </c>
      <c r="F162" s="159">
        <v>0</v>
      </c>
      <c r="G162" s="161">
        <v>0</v>
      </c>
      <c r="H162" s="161">
        <v>0</v>
      </c>
      <c r="I162" s="161">
        <v>0</v>
      </c>
      <c r="J162" s="161">
        <v>0</v>
      </c>
      <c r="K162" s="161">
        <v>0</v>
      </c>
      <c r="L162" s="161">
        <v>0</v>
      </c>
      <c r="M162" s="161">
        <v>0</v>
      </c>
      <c r="N162" s="161">
        <v>0</v>
      </c>
      <c r="O162" s="161">
        <v>0</v>
      </c>
      <c r="P162" s="179"/>
      <c r="R162" s="129"/>
    </row>
    <row r="163" spans="1:21" ht="19.5" customHeight="1" thickBot="1" x14ac:dyDescent="0.3">
      <c r="A163" s="114" t="s">
        <v>114</v>
      </c>
      <c r="B163" s="95"/>
      <c r="C163" s="17">
        <f>C149+C152+C161+C162</f>
        <v>2080</v>
      </c>
      <c r="D163" s="17">
        <f>D149+D152+D161+D162</f>
        <v>47.423000000000002</v>
      </c>
      <c r="E163" s="17">
        <f t="shared" ref="E163:O163" si="31">E149+E152+E161+E162</f>
        <v>51.55</v>
      </c>
      <c r="F163" s="17">
        <f t="shared" si="31"/>
        <v>217.33600000000001</v>
      </c>
      <c r="G163" s="17">
        <f t="shared" si="31"/>
        <v>1539.79</v>
      </c>
      <c r="H163" s="17">
        <f t="shared" si="31"/>
        <v>0.7432333333333333</v>
      </c>
      <c r="I163" s="17">
        <f t="shared" si="31"/>
        <v>50.014666666666656</v>
      </c>
      <c r="J163" s="17">
        <f t="shared" si="31"/>
        <v>177.63499999999999</v>
      </c>
      <c r="K163" s="17">
        <f t="shared" si="31"/>
        <v>6.6258333333333344</v>
      </c>
      <c r="L163" s="17">
        <f t="shared" si="31"/>
        <v>671.28051666666659</v>
      </c>
      <c r="M163" s="17">
        <f t="shared" si="31"/>
        <v>918.00816666666663</v>
      </c>
      <c r="N163" s="17">
        <f t="shared" si="31"/>
        <v>233.45286666666667</v>
      </c>
      <c r="O163" s="17">
        <f t="shared" si="31"/>
        <v>14.196833333333334</v>
      </c>
      <c r="P163" s="202"/>
      <c r="Q163" s="103">
        <f>G163/2350</f>
        <v>0.65522978723404257</v>
      </c>
      <c r="R163" s="126" t="s">
        <v>264</v>
      </c>
    </row>
    <row r="164" spans="1:21" x14ac:dyDescent="0.25">
      <c r="A164" s="33"/>
      <c r="B164" s="44"/>
      <c r="C164" s="85"/>
      <c r="D164" s="85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79"/>
      <c r="P164" s="200"/>
    </row>
    <row r="165" spans="1:21" ht="16.5" thickBot="1" x14ac:dyDescent="0.3">
      <c r="A165" s="70" t="s">
        <v>6</v>
      </c>
      <c r="B165" s="75"/>
      <c r="C165" s="75"/>
      <c r="N165" s="123"/>
      <c r="O165" s="123"/>
      <c r="P165" s="203"/>
    </row>
    <row r="166" spans="1:21" ht="15.75" customHeight="1" x14ac:dyDescent="0.25">
      <c r="A166" s="2" t="s">
        <v>93</v>
      </c>
      <c r="B166" s="77"/>
      <c r="C166" s="36" t="s">
        <v>94</v>
      </c>
      <c r="D166" s="226" t="s">
        <v>95</v>
      </c>
      <c r="E166" s="227"/>
      <c r="F166" s="228"/>
      <c r="G166" s="19" t="s">
        <v>96</v>
      </c>
      <c r="H166" s="239" t="s">
        <v>97</v>
      </c>
      <c r="I166" s="236" t="s">
        <v>98</v>
      </c>
      <c r="J166" s="242" t="s">
        <v>99</v>
      </c>
      <c r="K166" s="236" t="s">
        <v>100</v>
      </c>
      <c r="L166" s="242" t="s">
        <v>101</v>
      </c>
      <c r="M166" s="236" t="s">
        <v>102</v>
      </c>
      <c r="N166" s="236" t="s">
        <v>103</v>
      </c>
      <c r="O166" s="233" t="s">
        <v>104</v>
      </c>
      <c r="P166" s="175" t="s">
        <v>115</v>
      </c>
    </row>
    <row r="167" spans="1:21" ht="16.5" thickBot="1" x14ac:dyDescent="0.3">
      <c r="A167" s="13" t="s">
        <v>105</v>
      </c>
      <c r="B167" s="4"/>
      <c r="C167" s="37" t="s">
        <v>106</v>
      </c>
      <c r="D167" s="229"/>
      <c r="E167" s="230"/>
      <c r="F167" s="231"/>
      <c r="G167" s="15" t="s">
        <v>118</v>
      </c>
      <c r="H167" s="240"/>
      <c r="I167" s="237"/>
      <c r="J167" s="243"/>
      <c r="K167" s="237"/>
      <c r="L167" s="243"/>
      <c r="M167" s="237"/>
      <c r="N167" s="237"/>
      <c r="O167" s="234"/>
      <c r="P167" s="158" t="s">
        <v>116</v>
      </c>
    </row>
    <row r="168" spans="1:21" ht="16.5" thickBot="1" x14ac:dyDescent="0.3">
      <c r="A168" s="8"/>
      <c r="B168" s="88"/>
      <c r="C168" s="52"/>
      <c r="D168" s="9" t="s">
        <v>107</v>
      </c>
      <c r="E168" s="9" t="s">
        <v>108</v>
      </c>
      <c r="F168" s="47" t="s">
        <v>109</v>
      </c>
      <c r="G168" s="9" t="s">
        <v>110</v>
      </c>
      <c r="H168" s="241"/>
      <c r="I168" s="238"/>
      <c r="J168" s="244"/>
      <c r="K168" s="238"/>
      <c r="L168" s="244"/>
      <c r="M168" s="238"/>
      <c r="N168" s="238"/>
      <c r="O168" s="235"/>
      <c r="P168" s="176"/>
    </row>
    <row r="169" spans="1:21" x14ac:dyDescent="0.25">
      <c r="A169" s="13"/>
      <c r="B169" s="44" t="s">
        <v>5</v>
      </c>
      <c r="C169" s="36"/>
      <c r="D169" s="6"/>
      <c r="E169" s="19"/>
      <c r="F169" s="6"/>
      <c r="G169" s="19"/>
      <c r="H169" s="112"/>
      <c r="I169" s="19"/>
      <c r="J169" s="6"/>
      <c r="K169" s="19"/>
      <c r="L169" s="6"/>
      <c r="M169" s="19"/>
      <c r="N169" s="113"/>
      <c r="O169" s="6"/>
      <c r="P169" s="158"/>
    </row>
    <row r="170" spans="1:21" x14ac:dyDescent="0.25">
      <c r="A170" s="13" t="s">
        <v>56</v>
      </c>
      <c r="B170" s="44"/>
      <c r="C170" s="37" t="s">
        <v>55</v>
      </c>
      <c r="D170" s="6">
        <v>6.2750000000000004</v>
      </c>
      <c r="E170" s="15">
        <v>12.11</v>
      </c>
      <c r="F170" s="6">
        <v>15.549999999999997</v>
      </c>
      <c r="G170" s="15">
        <v>196.09999999999997</v>
      </c>
      <c r="H170" s="6">
        <v>3.7999999999999985E-2</v>
      </c>
      <c r="I170" s="15">
        <v>0.105</v>
      </c>
      <c r="J170" s="6">
        <v>71.5</v>
      </c>
      <c r="K170" s="15">
        <v>0.67999999999999994</v>
      </c>
      <c r="L170" s="6">
        <v>158.09999999999997</v>
      </c>
      <c r="M170" s="15">
        <v>112.49999999999999</v>
      </c>
      <c r="N170" s="28">
        <v>12.149999999999999</v>
      </c>
      <c r="O170" s="6">
        <v>0.48499999999999999</v>
      </c>
      <c r="P170" s="158" t="s">
        <v>146</v>
      </c>
    </row>
    <row r="171" spans="1:21" ht="31.5" x14ac:dyDescent="0.25">
      <c r="A171" s="13" t="s">
        <v>260</v>
      </c>
      <c r="B171" s="44"/>
      <c r="C171" s="37" t="s">
        <v>194</v>
      </c>
      <c r="D171" s="6">
        <v>7.8</v>
      </c>
      <c r="E171" s="15">
        <v>5.21</v>
      </c>
      <c r="F171" s="6">
        <v>22.7</v>
      </c>
      <c r="G171" s="15">
        <v>182.2</v>
      </c>
      <c r="H171" s="6">
        <v>0.1216</v>
      </c>
      <c r="I171" s="15">
        <v>0.66800000000000015</v>
      </c>
      <c r="J171" s="6">
        <v>102.60000000000002</v>
      </c>
      <c r="K171" s="15">
        <v>5.1480000000000006</v>
      </c>
      <c r="L171" s="6">
        <v>348.88</v>
      </c>
      <c r="M171" s="15">
        <v>452.88800000000003</v>
      </c>
      <c r="N171" s="28">
        <v>48.343999999999994</v>
      </c>
      <c r="O171" s="6">
        <v>1.264</v>
      </c>
      <c r="P171" s="158" t="s">
        <v>193</v>
      </c>
    </row>
    <row r="172" spans="1:21" x14ac:dyDescent="0.25">
      <c r="A172" s="13" t="s">
        <v>47</v>
      </c>
      <c r="B172" s="44"/>
      <c r="C172" s="37" t="s">
        <v>257</v>
      </c>
      <c r="D172" s="6">
        <v>0.13</v>
      </c>
      <c r="E172" s="15">
        <v>0.02</v>
      </c>
      <c r="F172" s="6">
        <v>10.199999999999999</v>
      </c>
      <c r="G172" s="15">
        <v>42</v>
      </c>
      <c r="H172" s="6">
        <v>0.11900000000000001</v>
      </c>
      <c r="I172" s="15">
        <v>1.9999999999999989</v>
      </c>
      <c r="J172" s="6">
        <v>51.7</v>
      </c>
      <c r="K172" s="15">
        <v>4.0149999999999997</v>
      </c>
      <c r="L172" s="6">
        <v>34.964999999999996</v>
      </c>
      <c r="M172" s="15">
        <v>301.495</v>
      </c>
      <c r="N172" s="28">
        <v>52.709999999999994</v>
      </c>
      <c r="O172" s="6">
        <v>3.5555000000000003</v>
      </c>
      <c r="P172" s="158" t="s">
        <v>258</v>
      </c>
    </row>
    <row r="173" spans="1:21" x14ac:dyDescent="0.25">
      <c r="A173" s="13" t="s">
        <v>45</v>
      </c>
      <c r="B173" s="4"/>
      <c r="C173" s="37">
        <v>120</v>
      </c>
      <c r="D173" s="6">
        <v>0.48</v>
      </c>
      <c r="E173" s="15">
        <v>0.48</v>
      </c>
      <c r="F173" s="6">
        <v>11.759999999999998</v>
      </c>
      <c r="G173" s="15">
        <v>56.399999999999984</v>
      </c>
      <c r="H173" s="42">
        <v>3.599999999999999E-2</v>
      </c>
      <c r="I173" s="14">
        <v>11.999999999999996</v>
      </c>
      <c r="J173" s="42">
        <v>0</v>
      </c>
      <c r="K173" s="14">
        <v>0.24</v>
      </c>
      <c r="L173" s="42">
        <v>19.2</v>
      </c>
      <c r="M173" s="14">
        <v>13.2</v>
      </c>
      <c r="N173" s="58">
        <v>10.799999999999999</v>
      </c>
      <c r="O173" s="42">
        <v>2.6399999999999997</v>
      </c>
      <c r="P173" s="158" t="s">
        <v>134</v>
      </c>
    </row>
    <row r="174" spans="1:21" ht="16.5" thickBot="1" x14ac:dyDescent="0.3">
      <c r="A174" s="13" t="s">
        <v>27</v>
      </c>
      <c r="B174" s="4"/>
      <c r="C174" s="37">
        <v>30</v>
      </c>
      <c r="D174" s="7">
        <v>2.25</v>
      </c>
      <c r="E174" s="15">
        <v>0.87</v>
      </c>
      <c r="F174" s="28">
        <v>15.419999999999998</v>
      </c>
      <c r="G174" s="7">
        <v>78.599999999999994</v>
      </c>
      <c r="H174" s="7">
        <v>3.3000000000000002E-2</v>
      </c>
      <c r="I174" s="15">
        <v>0</v>
      </c>
      <c r="J174" s="6">
        <v>0</v>
      </c>
      <c r="K174" s="15">
        <v>0.51</v>
      </c>
      <c r="L174" s="6">
        <v>5.7</v>
      </c>
      <c r="M174" s="15">
        <v>19.5</v>
      </c>
      <c r="N174" s="15">
        <v>3.9</v>
      </c>
      <c r="O174" s="6">
        <v>0.36</v>
      </c>
      <c r="P174" s="158" t="s">
        <v>133</v>
      </c>
    </row>
    <row r="175" spans="1:21" ht="16.5" thickBot="1" x14ac:dyDescent="0.3">
      <c r="A175" s="114" t="s">
        <v>112</v>
      </c>
      <c r="B175" s="93"/>
      <c r="C175" s="53">
        <v>605</v>
      </c>
      <c r="D175" s="17">
        <f>SUM(D170:D174)</f>
        <v>16.935000000000002</v>
      </c>
      <c r="E175" s="17">
        <f t="shared" ref="E175:O175" si="32">SUM(E170:E174)</f>
        <v>18.690000000000001</v>
      </c>
      <c r="F175" s="17">
        <f t="shared" si="32"/>
        <v>75.63</v>
      </c>
      <c r="G175" s="17">
        <f>SUM(G170:G174)</f>
        <v>555.29999999999995</v>
      </c>
      <c r="H175" s="17">
        <f t="shared" si="32"/>
        <v>0.34760000000000002</v>
      </c>
      <c r="I175" s="17">
        <f t="shared" si="32"/>
        <v>14.772999999999996</v>
      </c>
      <c r="J175" s="17">
        <f t="shared" si="32"/>
        <v>225.8</v>
      </c>
      <c r="K175" s="17">
        <f t="shared" si="32"/>
        <v>10.593</v>
      </c>
      <c r="L175" s="17">
        <f t="shared" si="32"/>
        <v>566.84500000000003</v>
      </c>
      <c r="M175" s="17">
        <f t="shared" si="32"/>
        <v>899.58300000000008</v>
      </c>
      <c r="N175" s="17">
        <f t="shared" si="32"/>
        <v>127.90399999999998</v>
      </c>
      <c r="O175" s="17">
        <f t="shared" si="32"/>
        <v>8.3045000000000009</v>
      </c>
      <c r="P175" s="177"/>
    </row>
    <row r="176" spans="1:21" ht="31.5" x14ac:dyDescent="0.25">
      <c r="A176" s="2"/>
      <c r="B176" s="11" t="s">
        <v>113</v>
      </c>
      <c r="C176" s="54"/>
      <c r="D176" s="112"/>
      <c r="E176" s="19"/>
      <c r="F176" s="112"/>
      <c r="G176" s="19"/>
      <c r="H176" s="112"/>
      <c r="I176" s="19"/>
      <c r="J176" s="112"/>
      <c r="K176" s="19"/>
      <c r="L176" s="112"/>
      <c r="M176" s="19"/>
      <c r="N176" s="113"/>
      <c r="O176" s="112"/>
      <c r="P176" s="175"/>
      <c r="U176" s="100"/>
    </row>
    <row r="177" spans="1:21" ht="16.5" thickBot="1" x14ac:dyDescent="0.3">
      <c r="A177" s="13" t="s">
        <v>54</v>
      </c>
      <c r="B177" s="4"/>
      <c r="C177" s="37">
        <v>200</v>
      </c>
      <c r="D177" s="6">
        <v>5.8</v>
      </c>
      <c r="E177" s="15">
        <v>5</v>
      </c>
      <c r="F177" s="15">
        <v>9.6</v>
      </c>
      <c r="G177" s="28">
        <v>107</v>
      </c>
      <c r="H177" s="6">
        <v>0.08</v>
      </c>
      <c r="I177" s="15">
        <v>2.6</v>
      </c>
      <c r="J177" s="6">
        <v>40</v>
      </c>
      <c r="K177" s="15"/>
      <c r="L177" s="6">
        <v>240</v>
      </c>
      <c r="M177" s="15">
        <v>180</v>
      </c>
      <c r="N177" s="28">
        <v>28</v>
      </c>
      <c r="O177" s="6">
        <v>0.2</v>
      </c>
      <c r="P177" s="178" t="s">
        <v>137</v>
      </c>
    </row>
    <row r="178" spans="1:21" ht="16.5" thickBot="1" x14ac:dyDescent="0.3">
      <c r="A178" s="114" t="s">
        <v>112</v>
      </c>
      <c r="B178" s="93"/>
      <c r="C178" s="16">
        <v>200</v>
      </c>
      <c r="D178" s="31">
        <f t="shared" ref="D178:O178" si="33">SUM(D177:D177)</f>
        <v>5.8</v>
      </c>
      <c r="E178" s="17">
        <f t="shared" si="33"/>
        <v>5</v>
      </c>
      <c r="F178" s="17">
        <f t="shared" si="33"/>
        <v>9.6</v>
      </c>
      <c r="G178" s="31">
        <f t="shared" si="33"/>
        <v>107</v>
      </c>
      <c r="H178" s="17">
        <f t="shared" si="33"/>
        <v>0.08</v>
      </c>
      <c r="I178" s="31">
        <f t="shared" si="33"/>
        <v>2.6</v>
      </c>
      <c r="J178" s="17">
        <f t="shared" si="33"/>
        <v>40</v>
      </c>
      <c r="K178" s="31">
        <f t="shared" si="33"/>
        <v>0</v>
      </c>
      <c r="L178" s="17">
        <f t="shared" si="33"/>
        <v>240</v>
      </c>
      <c r="M178" s="31">
        <f t="shared" si="33"/>
        <v>180</v>
      </c>
      <c r="N178" s="17">
        <f t="shared" si="33"/>
        <v>28</v>
      </c>
      <c r="O178" s="31">
        <f t="shared" si="33"/>
        <v>0.2</v>
      </c>
      <c r="P178" s="177"/>
      <c r="U178" s="100"/>
    </row>
    <row r="179" spans="1:21" ht="24.75" thickBot="1" x14ac:dyDescent="0.3">
      <c r="A179" s="224" t="s">
        <v>298</v>
      </c>
      <c r="B179" s="225"/>
      <c r="C179" s="16">
        <f>C175+C178</f>
        <v>805</v>
      </c>
      <c r="D179" s="17">
        <f>D175+D178</f>
        <v>22.735000000000003</v>
      </c>
      <c r="E179" s="17">
        <f t="shared" ref="E179:O179" si="34">E175+E178</f>
        <v>23.69</v>
      </c>
      <c r="F179" s="17">
        <f t="shared" si="34"/>
        <v>85.22999999999999</v>
      </c>
      <c r="G179" s="17">
        <f>G175+G178</f>
        <v>662.3</v>
      </c>
      <c r="H179" s="17">
        <f t="shared" si="34"/>
        <v>0.42760000000000004</v>
      </c>
      <c r="I179" s="17">
        <f t="shared" si="34"/>
        <v>17.372999999999998</v>
      </c>
      <c r="J179" s="17">
        <f t="shared" si="34"/>
        <v>265.8</v>
      </c>
      <c r="K179" s="17">
        <f t="shared" si="34"/>
        <v>10.593</v>
      </c>
      <c r="L179" s="17">
        <f t="shared" si="34"/>
        <v>806.84500000000003</v>
      </c>
      <c r="M179" s="17">
        <f t="shared" si="34"/>
        <v>1079.5830000000001</v>
      </c>
      <c r="N179" s="17">
        <f t="shared" si="34"/>
        <v>155.904</v>
      </c>
      <c r="O179" s="17">
        <f t="shared" si="34"/>
        <v>8.5045000000000002</v>
      </c>
      <c r="P179" s="177"/>
      <c r="Q179" s="103">
        <f>G179/2350</f>
        <v>0.28182978723404256</v>
      </c>
      <c r="R179" s="126" t="s">
        <v>262</v>
      </c>
    </row>
    <row r="180" spans="1:21" x14ac:dyDescent="0.25">
      <c r="A180" s="13"/>
      <c r="B180" s="44" t="s">
        <v>10</v>
      </c>
      <c r="C180" s="38"/>
      <c r="D180" s="6"/>
      <c r="E180" s="15"/>
      <c r="F180" s="15"/>
      <c r="G180" s="28"/>
      <c r="H180" s="6"/>
      <c r="I180" s="15"/>
      <c r="J180" s="6"/>
      <c r="K180" s="15"/>
      <c r="L180" s="6"/>
      <c r="M180" s="15"/>
      <c r="N180" s="28"/>
      <c r="O180" s="6"/>
      <c r="P180" s="187"/>
    </row>
    <row r="181" spans="1:21" x14ac:dyDescent="0.25">
      <c r="A181" s="13" t="s">
        <v>65</v>
      </c>
      <c r="B181" s="44"/>
      <c r="C181" s="38" t="s">
        <v>196</v>
      </c>
      <c r="D181" s="6">
        <v>0.24</v>
      </c>
      <c r="E181" s="15">
        <v>0.03</v>
      </c>
      <c r="F181" s="6">
        <v>0.5099999999999999</v>
      </c>
      <c r="G181" s="15">
        <v>2.9999999999999996</v>
      </c>
      <c r="H181" s="6">
        <v>5.9999999999999993E-3</v>
      </c>
      <c r="I181" s="15">
        <v>1.0499999999999998</v>
      </c>
      <c r="J181" s="6">
        <v>0</v>
      </c>
      <c r="K181" s="15">
        <v>0.03</v>
      </c>
      <c r="L181" s="6">
        <v>6.8999999999999995</v>
      </c>
      <c r="M181" s="15">
        <v>7.2</v>
      </c>
      <c r="N181" s="28">
        <v>4.2</v>
      </c>
      <c r="O181" s="6">
        <v>0.18</v>
      </c>
      <c r="P181" s="187" t="s">
        <v>198</v>
      </c>
    </row>
    <row r="182" spans="1:21" s="1" customFormat="1" ht="31.5" x14ac:dyDescent="0.25">
      <c r="A182" s="13" t="s">
        <v>270</v>
      </c>
      <c r="B182" s="44"/>
      <c r="C182" s="38" t="s">
        <v>199</v>
      </c>
      <c r="D182" s="6">
        <v>7.83047</v>
      </c>
      <c r="E182" s="15">
        <v>5.66303</v>
      </c>
      <c r="F182" s="6">
        <v>20.917250000000003</v>
      </c>
      <c r="G182" s="15">
        <v>176.99100000000001</v>
      </c>
      <c r="H182" s="6">
        <v>0.21501000000000003</v>
      </c>
      <c r="I182" s="15">
        <v>4.7149999999999999</v>
      </c>
      <c r="J182" s="6">
        <v>2.1999999999999997</v>
      </c>
      <c r="K182" s="15">
        <v>2.2151999999999998</v>
      </c>
      <c r="L182" s="6">
        <v>40.130199999999995</v>
      </c>
      <c r="M182" s="15">
        <v>107.0256</v>
      </c>
      <c r="N182" s="28">
        <v>37.200000000000003</v>
      </c>
      <c r="O182" s="6">
        <v>2.1265999999999998</v>
      </c>
      <c r="P182" s="187" t="s">
        <v>277</v>
      </c>
      <c r="Q182" s="118"/>
    </row>
    <row r="183" spans="1:21" ht="31.5" x14ac:dyDescent="0.25">
      <c r="A183" s="13" t="s">
        <v>64</v>
      </c>
      <c r="B183" s="44"/>
      <c r="C183" s="38" t="s">
        <v>201</v>
      </c>
      <c r="D183" s="6">
        <v>15.187105736239715</v>
      </c>
      <c r="E183" s="15">
        <v>14</v>
      </c>
      <c r="F183" s="6">
        <v>14.842890765861606</v>
      </c>
      <c r="G183" s="15">
        <v>220.3</v>
      </c>
      <c r="H183" s="6">
        <v>7.6236281736983783E-2</v>
      </c>
      <c r="I183" s="15">
        <v>1.0800432017280694</v>
      </c>
      <c r="J183" s="6">
        <v>18.321164908871808</v>
      </c>
      <c r="K183" s="15">
        <v>2.6122640677911133</v>
      </c>
      <c r="L183" s="6">
        <v>14.299204042755385</v>
      </c>
      <c r="M183" s="15">
        <v>151.03137163382178</v>
      </c>
      <c r="N183" s="28">
        <v>25.145425417016689</v>
      </c>
      <c r="O183" s="6">
        <v>2.3386591336536275</v>
      </c>
      <c r="P183" s="187" t="s">
        <v>203</v>
      </c>
    </row>
    <row r="184" spans="1:21" x14ac:dyDescent="0.25">
      <c r="A184" s="13" t="s">
        <v>63</v>
      </c>
      <c r="B184" s="44"/>
      <c r="C184" s="38" t="s">
        <v>177</v>
      </c>
      <c r="D184" s="6">
        <v>4.8959999999999999</v>
      </c>
      <c r="E184" s="15">
        <v>10.584000000000001</v>
      </c>
      <c r="F184" s="6">
        <v>37.944000000000003</v>
      </c>
      <c r="G184" s="15">
        <v>273.60000000000002</v>
      </c>
      <c r="H184" s="6">
        <v>0.25200000000000006</v>
      </c>
      <c r="I184" s="15">
        <v>26.100000000000005</v>
      </c>
      <c r="J184" s="6">
        <v>-36.000000000000007</v>
      </c>
      <c r="K184" s="15">
        <v>8.1000000000000014</v>
      </c>
      <c r="L184" s="6">
        <v>25.650000000000006</v>
      </c>
      <c r="M184" s="15">
        <v>127.42200000000004</v>
      </c>
      <c r="N184" s="28">
        <v>48.348000000000006</v>
      </c>
      <c r="O184" s="6">
        <v>1.7820000000000003</v>
      </c>
      <c r="P184" s="187" t="s">
        <v>204</v>
      </c>
    </row>
    <row r="185" spans="1:21" x14ac:dyDescent="0.25">
      <c r="A185" s="13" t="s">
        <v>319</v>
      </c>
      <c r="B185" s="68"/>
      <c r="C185" s="14">
        <v>200</v>
      </c>
      <c r="D185" s="6">
        <v>0.66200000000000003</v>
      </c>
      <c r="E185" s="15">
        <v>0.09</v>
      </c>
      <c r="F185" s="6">
        <v>22.033999999999992</v>
      </c>
      <c r="G185" s="15">
        <v>92.799999999999983</v>
      </c>
      <c r="H185" s="6">
        <v>1.5999999999999997E-2</v>
      </c>
      <c r="I185" s="15">
        <v>0.72599999999999976</v>
      </c>
      <c r="J185" s="6">
        <v>0</v>
      </c>
      <c r="K185" s="15">
        <v>0.50800000000000001</v>
      </c>
      <c r="L185" s="6">
        <v>32.18</v>
      </c>
      <c r="M185" s="15">
        <v>23.439999999999998</v>
      </c>
      <c r="N185" s="28">
        <v>17.459999999999997</v>
      </c>
      <c r="O185" s="6">
        <v>0.66799999999999993</v>
      </c>
      <c r="P185" s="158" t="s">
        <v>157</v>
      </c>
    </row>
    <row r="186" spans="1:21" x14ac:dyDescent="0.25">
      <c r="A186" s="13" t="s">
        <v>11</v>
      </c>
      <c r="B186" s="4"/>
      <c r="C186" s="38">
        <v>50</v>
      </c>
      <c r="D186" s="55">
        <v>3.3</v>
      </c>
      <c r="E186" s="27">
        <v>0.6</v>
      </c>
      <c r="F186" s="26">
        <v>19.8</v>
      </c>
      <c r="G186" s="27">
        <v>99</v>
      </c>
      <c r="H186" s="26">
        <v>8.5000000000000006E-2</v>
      </c>
      <c r="I186" s="27">
        <v>0</v>
      </c>
      <c r="J186" s="26">
        <v>0</v>
      </c>
      <c r="K186" s="27">
        <v>0.7</v>
      </c>
      <c r="L186" s="26">
        <v>14.5</v>
      </c>
      <c r="M186" s="27">
        <v>75</v>
      </c>
      <c r="N186" s="56">
        <v>23.5</v>
      </c>
      <c r="O186" s="56">
        <v>1.95</v>
      </c>
      <c r="P186" s="158" t="s">
        <v>143</v>
      </c>
    </row>
    <row r="187" spans="1:21" ht="16.5" thickBot="1" x14ac:dyDescent="0.3">
      <c r="A187" s="13" t="s">
        <v>25</v>
      </c>
      <c r="B187" s="4"/>
      <c r="C187" s="14">
        <v>40</v>
      </c>
      <c r="D187" s="15">
        <v>3.04</v>
      </c>
      <c r="E187" s="144">
        <v>0.32000000000000006</v>
      </c>
      <c r="F187" s="6">
        <v>19.680000000000003</v>
      </c>
      <c r="G187" s="30">
        <v>94</v>
      </c>
      <c r="H187" s="14">
        <v>4.4000000000000004E-2</v>
      </c>
      <c r="I187" s="58">
        <v>0</v>
      </c>
      <c r="J187" s="14">
        <v>0</v>
      </c>
      <c r="K187" s="14">
        <v>0.44000000000000006</v>
      </c>
      <c r="L187" s="14">
        <v>8</v>
      </c>
      <c r="M187" s="14">
        <v>26</v>
      </c>
      <c r="N187" s="14">
        <v>5.6000000000000005</v>
      </c>
      <c r="O187" s="42">
        <v>0.44000000000000006</v>
      </c>
      <c r="P187" s="176" t="s">
        <v>133</v>
      </c>
    </row>
    <row r="188" spans="1:21" ht="26.25" thickBot="1" x14ac:dyDescent="0.3">
      <c r="A188" s="114" t="s">
        <v>112</v>
      </c>
      <c r="B188" s="93"/>
      <c r="C188" s="16">
        <v>814</v>
      </c>
      <c r="D188" s="17">
        <f>SUM(D181:D187)</f>
        <v>35.155575736239712</v>
      </c>
      <c r="E188" s="17">
        <f t="shared" ref="E188:O188" si="35">SUM(E181:E187)</f>
        <v>31.287030000000005</v>
      </c>
      <c r="F188" s="17">
        <f t="shared" si="35"/>
        <v>135.72814076586161</v>
      </c>
      <c r="G188" s="17">
        <f>SUM(G181:G187)</f>
        <v>959.69100000000003</v>
      </c>
      <c r="H188" s="17">
        <f t="shared" si="35"/>
        <v>0.69424628173698388</v>
      </c>
      <c r="I188" s="17">
        <f t="shared" si="35"/>
        <v>33.671043201728075</v>
      </c>
      <c r="J188" s="17">
        <f t="shared" si="35"/>
        <v>-15.4788350911282</v>
      </c>
      <c r="K188" s="17">
        <f t="shared" si="35"/>
        <v>14.605464067791113</v>
      </c>
      <c r="L188" s="17">
        <f t="shared" si="35"/>
        <v>141.6594040427554</v>
      </c>
      <c r="M188" s="17">
        <f t="shared" si="35"/>
        <v>517.11897163382173</v>
      </c>
      <c r="N188" s="17">
        <f t="shared" si="35"/>
        <v>161.45342541701672</v>
      </c>
      <c r="O188" s="17">
        <f t="shared" si="35"/>
        <v>9.4852591336536278</v>
      </c>
      <c r="P188" s="177"/>
      <c r="Q188" s="103">
        <f>G188/2350</f>
        <v>0.40837914893617022</v>
      </c>
      <c r="R188" s="129" t="s">
        <v>263</v>
      </c>
    </row>
    <row r="189" spans="1:21" ht="16.5" thickBot="1" x14ac:dyDescent="0.3">
      <c r="A189" s="13" t="s">
        <v>314</v>
      </c>
      <c r="B189" s="44"/>
      <c r="C189" s="162">
        <v>500</v>
      </c>
      <c r="D189" s="161">
        <v>0</v>
      </c>
      <c r="E189" s="160">
        <v>0</v>
      </c>
      <c r="F189" s="159">
        <v>0</v>
      </c>
      <c r="G189" s="161">
        <v>0</v>
      </c>
      <c r="H189" s="161">
        <v>0</v>
      </c>
      <c r="I189" s="161">
        <v>0</v>
      </c>
      <c r="J189" s="161">
        <v>0</v>
      </c>
      <c r="K189" s="161">
        <v>0</v>
      </c>
      <c r="L189" s="161">
        <v>0</v>
      </c>
      <c r="M189" s="161">
        <v>0</v>
      </c>
      <c r="N189" s="161">
        <v>0</v>
      </c>
      <c r="O189" s="161">
        <v>0</v>
      </c>
      <c r="P189" s="179"/>
      <c r="R189" s="129"/>
    </row>
    <row r="190" spans="1:21" ht="24.75" thickBot="1" x14ac:dyDescent="0.3">
      <c r="A190" s="114" t="s">
        <v>114</v>
      </c>
      <c r="B190" s="95"/>
      <c r="C190" s="16">
        <f>C175+C178+C188+C189</f>
        <v>2119</v>
      </c>
      <c r="D190" s="17">
        <f>D175+D178+D188+D189</f>
        <v>57.890575736239711</v>
      </c>
      <c r="E190" s="17">
        <f t="shared" ref="E190:O190" si="36">E175+E178+E188+E189</f>
        <v>54.977030000000006</v>
      </c>
      <c r="F190" s="17">
        <f t="shared" si="36"/>
        <v>220.9581407658616</v>
      </c>
      <c r="G190" s="17">
        <f t="shared" si="36"/>
        <v>1621.991</v>
      </c>
      <c r="H190" s="17">
        <f t="shared" si="36"/>
        <v>1.1218462817369839</v>
      </c>
      <c r="I190" s="17">
        <f t="shared" si="36"/>
        <v>51.044043201728073</v>
      </c>
      <c r="J190" s="17">
        <f t="shared" si="36"/>
        <v>250.32116490887182</v>
      </c>
      <c r="K190" s="17">
        <f t="shared" si="36"/>
        <v>25.198464067791114</v>
      </c>
      <c r="L190" s="17">
        <f t="shared" si="36"/>
        <v>948.50440404275537</v>
      </c>
      <c r="M190" s="17">
        <f t="shared" si="36"/>
        <v>1596.7019716338218</v>
      </c>
      <c r="N190" s="17">
        <f t="shared" si="36"/>
        <v>317.35742541701671</v>
      </c>
      <c r="O190" s="17">
        <f t="shared" si="36"/>
        <v>17.989759133653628</v>
      </c>
      <c r="P190" s="177"/>
      <c r="Q190" s="103">
        <f>G190/2350</f>
        <v>0.69020893617021273</v>
      </c>
      <c r="R190" s="126" t="s">
        <v>264</v>
      </c>
    </row>
    <row r="191" spans="1:21" x14ac:dyDescent="0.25">
      <c r="A191" s="33"/>
      <c r="B191" s="44"/>
      <c r="C191" s="76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182"/>
    </row>
    <row r="192" spans="1:21" ht="16.5" thickBot="1" x14ac:dyDescent="0.3">
      <c r="A192" s="70" t="s">
        <v>119</v>
      </c>
      <c r="B192" s="92"/>
      <c r="C192" s="75"/>
      <c r="P192" s="183"/>
    </row>
    <row r="193" spans="1:21" ht="15.75" customHeight="1" x14ac:dyDescent="0.25">
      <c r="A193" s="2" t="s">
        <v>93</v>
      </c>
      <c r="B193" s="77"/>
      <c r="C193" s="36" t="s">
        <v>94</v>
      </c>
      <c r="D193" s="226" t="s">
        <v>122</v>
      </c>
      <c r="E193" s="227"/>
      <c r="F193" s="228"/>
      <c r="G193" s="19" t="s">
        <v>96</v>
      </c>
      <c r="H193" s="239" t="s">
        <v>97</v>
      </c>
      <c r="I193" s="236" t="s">
        <v>98</v>
      </c>
      <c r="J193" s="242" t="s">
        <v>99</v>
      </c>
      <c r="K193" s="236" t="s">
        <v>100</v>
      </c>
      <c r="L193" s="242" t="s">
        <v>101</v>
      </c>
      <c r="M193" s="236" t="s">
        <v>102</v>
      </c>
      <c r="N193" s="236" t="s">
        <v>103</v>
      </c>
      <c r="O193" s="233" t="s">
        <v>104</v>
      </c>
      <c r="P193" s="175" t="s">
        <v>115</v>
      </c>
    </row>
    <row r="194" spans="1:21" ht="16.5" thickBot="1" x14ac:dyDescent="0.3">
      <c r="A194" s="13" t="s">
        <v>105</v>
      </c>
      <c r="B194" s="4"/>
      <c r="C194" s="37" t="s">
        <v>106</v>
      </c>
      <c r="D194" s="229"/>
      <c r="E194" s="230"/>
      <c r="F194" s="231"/>
      <c r="G194" s="15" t="s">
        <v>118</v>
      </c>
      <c r="H194" s="240"/>
      <c r="I194" s="237"/>
      <c r="J194" s="243"/>
      <c r="K194" s="237"/>
      <c r="L194" s="243"/>
      <c r="M194" s="237"/>
      <c r="N194" s="237"/>
      <c r="O194" s="234"/>
      <c r="P194" s="158" t="s">
        <v>116</v>
      </c>
      <c r="U194" s="100"/>
    </row>
    <row r="195" spans="1:21" ht="16.5" thickBot="1" x14ac:dyDescent="0.3">
      <c r="A195" s="8"/>
      <c r="B195" s="88"/>
      <c r="C195" s="52"/>
      <c r="D195" s="9" t="s">
        <v>107</v>
      </c>
      <c r="E195" s="9" t="s">
        <v>108</v>
      </c>
      <c r="F195" s="47" t="s">
        <v>109</v>
      </c>
      <c r="G195" s="9" t="s">
        <v>110</v>
      </c>
      <c r="H195" s="241"/>
      <c r="I195" s="238"/>
      <c r="J195" s="244"/>
      <c r="K195" s="238"/>
      <c r="L195" s="244"/>
      <c r="M195" s="238"/>
      <c r="N195" s="238"/>
      <c r="O195" s="235"/>
      <c r="P195" s="176"/>
    </row>
    <row r="196" spans="1:21" x14ac:dyDescent="0.25">
      <c r="A196" s="2"/>
      <c r="B196" s="11" t="s">
        <v>5</v>
      </c>
      <c r="C196" s="36"/>
      <c r="D196" s="112"/>
      <c r="E196" s="19"/>
      <c r="F196" s="112"/>
      <c r="G196" s="19"/>
      <c r="H196" s="112"/>
      <c r="I196" s="19"/>
      <c r="J196" s="112"/>
      <c r="K196" s="19"/>
      <c r="L196" s="112"/>
      <c r="M196" s="19"/>
      <c r="N196" s="19"/>
      <c r="O196" s="112"/>
      <c r="P196" s="175"/>
    </row>
    <row r="197" spans="1:21" x14ac:dyDescent="0.25">
      <c r="A197" s="13" t="s">
        <v>57</v>
      </c>
      <c r="B197" s="44"/>
      <c r="C197" s="37" t="s">
        <v>58</v>
      </c>
      <c r="D197" s="6">
        <v>2.33</v>
      </c>
      <c r="E197" s="15">
        <v>8.1199999999999992</v>
      </c>
      <c r="F197" s="6">
        <v>15.549999999999997</v>
      </c>
      <c r="G197" s="15">
        <v>144.59999999999997</v>
      </c>
      <c r="H197" s="6">
        <v>3.2999999999999988E-2</v>
      </c>
      <c r="I197" s="15">
        <v>0</v>
      </c>
      <c r="J197" s="6">
        <v>40</v>
      </c>
      <c r="K197" s="15">
        <v>0.62</v>
      </c>
      <c r="L197" s="6">
        <v>8.1</v>
      </c>
      <c r="M197" s="15">
        <v>22.5</v>
      </c>
      <c r="N197" s="15">
        <v>3.9</v>
      </c>
      <c r="O197" s="6">
        <v>0.38</v>
      </c>
      <c r="P197" s="158" t="s">
        <v>131</v>
      </c>
    </row>
    <row r="198" spans="1:21" ht="31.5" x14ac:dyDescent="0.25">
      <c r="A198" s="13" t="s">
        <v>29</v>
      </c>
      <c r="B198" s="44"/>
      <c r="C198" s="37" t="s">
        <v>205</v>
      </c>
      <c r="D198" s="6">
        <v>6.46</v>
      </c>
      <c r="E198" s="15">
        <v>6.4850000000000003</v>
      </c>
      <c r="F198" s="6">
        <v>23.21</v>
      </c>
      <c r="G198" s="15">
        <v>199.5</v>
      </c>
      <c r="H198" s="6">
        <v>0.10500000000000001</v>
      </c>
      <c r="I198" s="15">
        <v>0.72</v>
      </c>
      <c r="J198" s="6">
        <v>31.099999999999998</v>
      </c>
      <c r="K198" s="15">
        <v>0.54750000000000021</v>
      </c>
      <c r="L198" s="6">
        <v>109.47750000000001</v>
      </c>
      <c r="M198" s="15">
        <v>165.22500000000002</v>
      </c>
      <c r="N198" s="15">
        <v>33.247500000000002</v>
      </c>
      <c r="O198" s="6">
        <v>1.7499999999999998</v>
      </c>
      <c r="P198" s="158" t="s">
        <v>148</v>
      </c>
    </row>
    <row r="199" spans="1:21" x14ac:dyDescent="0.25">
      <c r="A199" s="13" t="s">
        <v>70</v>
      </c>
      <c r="B199" s="44"/>
      <c r="C199" s="37">
        <v>40</v>
      </c>
      <c r="D199" s="6">
        <v>5.08</v>
      </c>
      <c r="E199" s="15">
        <v>4.5999999999999996</v>
      </c>
      <c r="F199" s="6">
        <v>0.28000000000000003</v>
      </c>
      <c r="G199" s="15">
        <v>62.8</v>
      </c>
      <c r="H199" s="6">
        <v>0.03</v>
      </c>
      <c r="I199" s="15"/>
      <c r="J199" s="6">
        <v>100</v>
      </c>
      <c r="K199" s="15">
        <v>0.24</v>
      </c>
      <c r="L199" s="6">
        <v>22</v>
      </c>
      <c r="M199" s="15">
        <v>76.8</v>
      </c>
      <c r="N199" s="15">
        <v>4.8</v>
      </c>
      <c r="O199" s="6">
        <v>1</v>
      </c>
      <c r="P199" s="158" t="s">
        <v>214</v>
      </c>
    </row>
    <row r="200" spans="1:21" x14ac:dyDescent="0.25">
      <c r="A200" s="13" t="s">
        <v>317</v>
      </c>
      <c r="B200" s="4"/>
      <c r="C200" s="14" t="s">
        <v>175</v>
      </c>
      <c r="D200" s="6">
        <v>3.1659999999999999</v>
      </c>
      <c r="E200" s="15">
        <v>2.6780000000000004</v>
      </c>
      <c r="F200" s="6">
        <v>5.9660000000000011</v>
      </c>
      <c r="G200" s="15">
        <v>60.600000000000009</v>
      </c>
      <c r="H200" s="6">
        <v>4.4000000000000004E-2</v>
      </c>
      <c r="I200" s="15">
        <v>1.3</v>
      </c>
      <c r="J200" s="6">
        <v>20</v>
      </c>
      <c r="K200" s="15">
        <v>0</v>
      </c>
      <c r="L200" s="6">
        <v>125.48</v>
      </c>
      <c r="M200" s="15">
        <v>90</v>
      </c>
      <c r="N200" s="15">
        <v>14</v>
      </c>
      <c r="O200" s="6">
        <v>0.10400000000000001</v>
      </c>
      <c r="P200" s="158" t="s">
        <v>176</v>
      </c>
    </row>
    <row r="201" spans="1:21" x14ac:dyDescent="0.25">
      <c r="A201" s="13" t="s">
        <v>45</v>
      </c>
      <c r="B201" s="4"/>
      <c r="C201" s="37">
        <v>120</v>
      </c>
      <c r="D201" s="6">
        <v>0.48</v>
      </c>
      <c r="E201" s="15">
        <v>0.48</v>
      </c>
      <c r="F201" s="6">
        <v>11.759999999999998</v>
      </c>
      <c r="G201" s="15">
        <v>56.399999999999984</v>
      </c>
      <c r="H201" s="42">
        <v>3.599999999999999E-2</v>
      </c>
      <c r="I201" s="14">
        <v>11.999999999999996</v>
      </c>
      <c r="J201" s="42">
        <v>0</v>
      </c>
      <c r="K201" s="14">
        <v>0.24</v>
      </c>
      <c r="L201" s="42">
        <v>19.2</v>
      </c>
      <c r="M201" s="14">
        <v>13.2</v>
      </c>
      <c r="N201" s="58">
        <v>10.799999999999999</v>
      </c>
      <c r="O201" s="42">
        <v>2.6399999999999997</v>
      </c>
      <c r="P201" s="158" t="s">
        <v>134</v>
      </c>
    </row>
    <row r="202" spans="1:21" ht="16.5" thickBot="1" x14ac:dyDescent="0.3">
      <c r="A202" s="13" t="s">
        <v>22</v>
      </c>
      <c r="B202" s="4"/>
      <c r="C202" s="37">
        <v>30</v>
      </c>
      <c r="D202" s="7">
        <v>2.25</v>
      </c>
      <c r="E202" s="15">
        <v>0.87</v>
      </c>
      <c r="F202" s="28">
        <v>15.419999999999998</v>
      </c>
      <c r="G202" s="7">
        <v>78.599999999999994</v>
      </c>
      <c r="H202" s="7">
        <v>3.3000000000000002E-2</v>
      </c>
      <c r="I202" s="15">
        <v>0</v>
      </c>
      <c r="J202" s="6">
        <v>0</v>
      </c>
      <c r="K202" s="15">
        <v>0.51</v>
      </c>
      <c r="L202" s="6">
        <v>5.7</v>
      </c>
      <c r="M202" s="15">
        <v>19.5</v>
      </c>
      <c r="N202" s="15">
        <v>3.9</v>
      </c>
      <c r="O202" s="6">
        <v>0.36</v>
      </c>
      <c r="P202" s="158" t="s">
        <v>133</v>
      </c>
    </row>
    <row r="203" spans="1:21" ht="16.5" thickBot="1" x14ac:dyDescent="0.3">
      <c r="A203" s="114" t="s">
        <v>112</v>
      </c>
      <c r="B203" s="93"/>
      <c r="C203" s="53">
        <v>585</v>
      </c>
      <c r="D203" s="17">
        <f>SUM(D197:D202)</f>
        <v>19.765999999999998</v>
      </c>
      <c r="E203" s="17">
        <f t="shared" ref="E203:O203" si="37">SUM(E197:E202)</f>
        <v>23.233000000000001</v>
      </c>
      <c r="F203" s="17">
        <f t="shared" si="37"/>
        <v>72.185999999999993</v>
      </c>
      <c r="G203" s="17">
        <f>SUM(G197:G202)</f>
        <v>602.5</v>
      </c>
      <c r="H203" s="17">
        <f t="shared" si="37"/>
        <v>0.28100000000000003</v>
      </c>
      <c r="I203" s="17">
        <f t="shared" si="37"/>
        <v>14.019999999999996</v>
      </c>
      <c r="J203" s="17">
        <f t="shared" si="37"/>
        <v>191.1</v>
      </c>
      <c r="K203" s="17">
        <f t="shared" si="37"/>
        <v>2.1575000000000002</v>
      </c>
      <c r="L203" s="17">
        <f t="shared" si="37"/>
        <v>289.95749999999998</v>
      </c>
      <c r="M203" s="17">
        <f t="shared" si="37"/>
        <v>387.22500000000002</v>
      </c>
      <c r="N203" s="17">
        <f t="shared" si="37"/>
        <v>70.647500000000008</v>
      </c>
      <c r="O203" s="17">
        <f t="shared" si="37"/>
        <v>6.234</v>
      </c>
      <c r="P203" s="177"/>
    </row>
    <row r="204" spans="1:21" ht="31.5" x14ac:dyDescent="0.25">
      <c r="A204" s="13"/>
      <c r="B204" s="44" t="s">
        <v>113</v>
      </c>
      <c r="C204" s="38"/>
      <c r="D204" s="6"/>
      <c r="E204" s="15"/>
      <c r="F204" s="28"/>
      <c r="G204" s="113"/>
      <c r="H204" s="6"/>
      <c r="I204" s="15"/>
      <c r="J204" s="6"/>
      <c r="K204" s="15"/>
      <c r="L204" s="6"/>
      <c r="M204" s="15"/>
      <c r="N204" s="15"/>
      <c r="O204" s="6"/>
      <c r="P204" s="158"/>
    </row>
    <row r="205" spans="1:21" ht="16.5" thickBot="1" x14ac:dyDescent="0.3">
      <c r="A205" s="71" t="s">
        <v>24</v>
      </c>
      <c r="B205" s="4"/>
      <c r="C205" s="14">
        <v>180</v>
      </c>
      <c r="D205" s="6">
        <v>0.9</v>
      </c>
      <c r="E205" s="15">
        <v>0</v>
      </c>
      <c r="F205" s="6">
        <v>18.18</v>
      </c>
      <c r="G205" s="41">
        <v>76.319999999999993</v>
      </c>
      <c r="H205" s="42">
        <v>1.9799999999999998E-2</v>
      </c>
      <c r="I205" s="14">
        <v>3.5999999999999996</v>
      </c>
      <c r="J205" s="42">
        <v>0</v>
      </c>
      <c r="K205" s="14">
        <v>0.18000000000000002</v>
      </c>
      <c r="L205" s="42">
        <v>12.6</v>
      </c>
      <c r="M205" s="14">
        <v>12.6</v>
      </c>
      <c r="N205" s="14">
        <v>7.2</v>
      </c>
      <c r="O205" s="42">
        <v>2.52</v>
      </c>
      <c r="P205" s="158" t="s">
        <v>142</v>
      </c>
    </row>
    <row r="206" spans="1:21" ht="16.5" thickBot="1" x14ac:dyDescent="0.3">
      <c r="A206" s="114" t="s">
        <v>112</v>
      </c>
      <c r="B206" s="93"/>
      <c r="C206" s="16">
        <v>180</v>
      </c>
      <c r="D206" s="17">
        <f>D205</f>
        <v>0.9</v>
      </c>
      <c r="E206" s="35">
        <f t="shared" ref="E206:O206" si="38">E205</f>
        <v>0</v>
      </c>
      <c r="F206" s="35">
        <f t="shared" si="38"/>
        <v>18.18</v>
      </c>
      <c r="G206" s="31">
        <f t="shared" si="38"/>
        <v>76.319999999999993</v>
      </c>
      <c r="H206" s="17">
        <f t="shared" si="38"/>
        <v>1.9799999999999998E-2</v>
      </c>
      <c r="I206" s="31">
        <f t="shared" si="38"/>
        <v>3.5999999999999996</v>
      </c>
      <c r="J206" s="17">
        <f t="shared" si="38"/>
        <v>0</v>
      </c>
      <c r="K206" s="31">
        <f t="shared" si="38"/>
        <v>0.18000000000000002</v>
      </c>
      <c r="L206" s="17">
        <f t="shared" si="38"/>
        <v>12.6</v>
      </c>
      <c r="M206" s="31">
        <f t="shared" si="38"/>
        <v>12.6</v>
      </c>
      <c r="N206" s="31">
        <f t="shared" si="38"/>
        <v>7.2</v>
      </c>
      <c r="O206" s="31">
        <f t="shared" si="38"/>
        <v>2.52</v>
      </c>
      <c r="P206" s="177"/>
    </row>
    <row r="207" spans="1:21" ht="24.75" thickBot="1" x14ac:dyDescent="0.3">
      <c r="A207" s="224" t="s">
        <v>298</v>
      </c>
      <c r="B207" s="225"/>
      <c r="C207" s="102">
        <f>C203+C206</f>
        <v>765</v>
      </c>
      <c r="D207" s="17">
        <f>D203+D206</f>
        <v>20.665999999999997</v>
      </c>
      <c r="E207" s="17">
        <f t="shared" ref="E207:O207" si="39">E203+E206</f>
        <v>23.233000000000001</v>
      </c>
      <c r="F207" s="17">
        <f t="shared" si="39"/>
        <v>90.365999999999985</v>
      </c>
      <c r="G207" s="17">
        <f>G203+G206</f>
        <v>678.81999999999994</v>
      </c>
      <c r="H207" s="17">
        <f t="shared" si="39"/>
        <v>0.30080000000000001</v>
      </c>
      <c r="I207" s="17">
        <f t="shared" si="39"/>
        <v>17.619999999999997</v>
      </c>
      <c r="J207" s="17">
        <f t="shared" si="39"/>
        <v>191.1</v>
      </c>
      <c r="K207" s="17">
        <f t="shared" si="39"/>
        <v>2.3375000000000004</v>
      </c>
      <c r="L207" s="17">
        <f t="shared" si="39"/>
        <v>302.5575</v>
      </c>
      <c r="M207" s="17">
        <f t="shared" si="39"/>
        <v>399.82500000000005</v>
      </c>
      <c r="N207" s="17">
        <f t="shared" si="39"/>
        <v>77.847500000000011</v>
      </c>
      <c r="O207" s="17">
        <f t="shared" si="39"/>
        <v>8.7539999999999996</v>
      </c>
      <c r="P207" s="175"/>
      <c r="Q207" s="103">
        <f>G207/2350</f>
        <v>0.28885957446808508</v>
      </c>
      <c r="R207" s="126" t="s">
        <v>262</v>
      </c>
    </row>
    <row r="208" spans="1:21" x14ac:dyDescent="0.25">
      <c r="A208" s="2"/>
      <c r="B208" s="11" t="s">
        <v>10</v>
      </c>
      <c r="C208" s="54"/>
      <c r="D208" s="112"/>
      <c r="E208" s="19"/>
      <c r="F208" s="112"/>
      <c r="G208" s="19"/>
      <c r="H208" s="112"/>
      <c r="I208" s="19"/>
      <c r="J208" s="112"/>
      <c r="K208" s="19"/>
      <c r="L208" s="112"/>
      <c r="M208" s="19"/>
      <c r="N208" s="19"/>
      <c r="O208" s="112"/>
      <c r="P208" s="181"/>
    </row>
    <row r="209" spans="1:21" x14ac:dyDescent="0.25">
      <c r="A209" s="13" t="s">
        <v>74</v>
      </c>
      <c r="B209" s="44"/>
      <c r="C209" s="38" t="s">
        <v>183</v>
      </c>
      <c r="D209" s="6">
        <v>1.7892000000000001</v>
      </c>
      <c r="E209" s="15">
        <v>3.1133999999999999</v>
      </c>
      <c r="F209" s="6">
        <v>3.7505999999999995</v>
      </c>
      <c r="G209" s="15">
        <v>50.16</v>
      </c>
      <c r="H209" s="6">
        <v>6.3E-2</v>
      </c>
      <c r="I209" s="15">
        <v>6.6</v>
      </c>
      <c r="J209" s="6"/>
      <c r="K209" s="15">
        <v>1.4447999999999999</v>
      </c>
      <c r="L209" s="6">
        <v>12.87</v>
      </c>
      <c r="M209" s="15">
        <v>35.97</v>
      </c>
      <c r="N209" s="15">
        <v>12.48</v>
      </c>
      <c r="O209" s="6">
        <v>0.41040000000000004</v>
      </c>
      <c r="P209" s="187" t="s">
        <v>215</v>
      </c>
    </row>
    <row r="210" spans="1:21" ht="18.75" customHeight="1" x14ac:dyDescent="0.25">
      <c r="A210" s="13" t="s">
        <v>309</v>
      </c>
      <c r="B210" s="44"/>
      <c r="C210" s="156" t="s">
        <v>175</v>
      </c>
      <c r="D210" s="148">
        <v>3.58</v>
      </c>
      <c r="E210" s="149">
        <v>10.34</v>
      </c>
      <c r="F210" s="148">
        <v>4.87</v>
      </c>
      <c r="G210" s="149">
        <v>125</v>
      </c>
      <c r="H210" s="148">
        <v>3.4000000000000002E-2</v>
      </c>
      <c r="I210" s="149">
        <v>7.9</v>
      </c>
      <c r="J210" s="148">
        <v>0</v>
      </c>
      <c r="K210" s="149">
        <v>1.8399999999999999</v>
      </c>
      <c r="L210" s="148">
        <v>28.700000000000003</v>
      </c>
      <c r="M210" s="149">
        <v>26.860000000000003</v>
      </c>
      <c r="N210" s="149">
        <v>11.340000000000002</v>
      </c>
      <c r="O210" s="148">
        <v>0.45999999999999996</v>
      </c>
      <c r="P210" s="188" t="s">
        <v>216</v>
      </c>
    </row>
    <row r="211" spans="1:21" ht="31.5" x14ac:dyDescent="0.25">
      <c r="A211" s="13" t="s">
        <v>72</v>
      </c>
      <c r="B211" s="44"/>
      <c r="C211" s="38" t="s">
        <v>138</v>
      </c>
      <c r="D211" s="6">
        <v>14.16</v>
      </c>
      <c r="E211" s="15">
        <v>10.914999999999999</v>
      </c>
      <c r="F211" s="6">
        <v>35.1</v>
      </c>
      <c r="G211" s="15">
        <v>335.5</v>
      </c>
      <c r="H211" s="6">
        <v>0.2</v>
      </c>
      <c r="I211" s="15">
        <v>12.475000000000001</v>
      </c>
      <c r="J211" s="6">
        <v>41.7</v>
      </c>
      <c r="K211" s="15">
        <v>1.4649999999999999</v>
      </c>
      <c r="L211" s="6">
        <v>75.159999999999982</v>
      </c>
      <c r="M211" s="15">
        <v>168.94</v>
      </c>
      <c r="N211" s="15">
        <v>45.12</v>
      </c>
      <c r="O211" s="6">
        <v>4.09</v>
      </c>
      <c r="P211" s="187" t="s">
        <v>141</v>
      </c>
    </row>
    <row r="212" spans="1:21" x14ac:dyDescent="0.25">
      <c r="A212" s="13" t="s">
        <v>320</v>
      </c>
      <c r="B212" s="44"/>
      <c r="C212" s="38" t="s">
        <v>175</v>
      </c>
      <c r="D212" s="6">
        <v>0.16</v>
      </c>
      <c r="E212" s="15">
        <v>0.12</v>
      </c>
      <c r="F212" s="6">
        <v>18.099999999999998</v>
      </c>
      <c r="G212" s="15">
        <v>74.59999999999998</v>
      </c>
      <c r="H212" s="6">
        <v>8.0000000000000002E-3</v>
      </c>
      <c r="I212" s="15">
        <v>0.90000000000000013</v>
      </c>
      <c r="J212" s="6">
        <v>0</v>
      </c>
      <c r="K212" s="15">
        <v>0.16</v>
      </c>
      <c r="L212" s="6">
        <v>15.080000000000002</v>
      </c>
      <c r="M212" s="15">
        <v>6.4</v>
      </c>
      <c r="N212" s="15">
        <v>6.34</v>
      </c>
      <c r="O212" s="6">
        <v>0.96199999999999997</v>
      </c>
      <c r="P212" s="187" t="s">
        <v>188</v>
      </c>
    </row>
    <row r="213" spans="1:21" x14ac:dyDescent="0.25">
      <c r="A213" s="13" t="s">
        <v>11</v>
      </c>
      <c r="B213" s="44"/>
      <c r="C213" s="38">
        <v>50</v>
      </c>
      <c r="D213" s="6">
        <v>3.3</v>
      </c>
      <c r="E213" s="15">
        <v>0.6</v>
      </c>
      <c r="F213" s="6">
        <v>19.8</v>
      </c>
      <c r="G213" s="15">
        <v>99</v>
      </c>
      <c r="H213" s="6">
        <v>8.5000000000000006E-2</v>
      </c>
      <c r="I213" s="15">
        <v>0</v>
      </c>
      <c r="J213" s="6">
        <v>0</v>
      </c>
      <c r="K213" s="15">
        <v>0.7</v>
      </c>
      <c r="L213" s="6">
        <v>14.5</v>
      </c>
      <c r="M213" s="15">
        <v>75</v>
      </c>
      <c r="N213" s="15">
        <v>23.5</v>
      </c>
      <c r="O213" s="6">
        <v>1.95</v>
      </c>
      <c r="P213" s="187" t="s">
        <v>143</v>
      </c>
    </row>
    <row r="214" spans="1:21" ht="16.5" thickBot="1" x14ac:dyDescent="0.3">
      <c r="A214" s="13" t="s">
        <v>25</v>
      </c>
      <c r="B214" s="4"/>
      <c r="C214" s="14">
        <v>40</v>
      </c>
      <c r="D214" s="15">
        <v>3.04</v>
      </c>
      <c r="E214" s="144">
        <v>0.32000000000000006</v>
      </c>
      <c r="F214" s="6">
        <v>19.680000000000003</v>
      </c>
      <c r="G214" s="30">
        <v>94</v>
      </c>
      <c r="H214" s="14">
        <v>4.4000000000000004E-2</v>
      </c>
      <c r="I214" s="58">
        <v>0</v>
      </c>
      <c r="J214" s="14">
        <v>0</v>
      </c>
      <c r="K214" s="14">
        <v>0.44000000000000006</v>
      </c>
      <c r="L214" s="14">
        <v>8</v>
      </c>
      <c r="M214" s="14">
        <v>26</v>
      </c>
      <c r="N214" s="14">
        <v>5.6000000000000005</v>
      </c>
      <c r="O214" s="42">
        <v>0.44000000000000006</v>
      </c>
      <c r="P214" s="176" t="s">
        <v>133</v>
      </c>
      <c r="T214" s="100"/>
      <c r="U214" s="100"/>
    </row>
    <row r="215" spans="1:21" ht="21.75" customHeight="1" thickBot="1" x14ac:dyDescent="0.3">
      <c r="A215" s="114" t="s">
        <v>112</v>
      </c>
      <c r="B215" s="93"/>
      <c r="C215" s="16">
        <v>750</v>
      </c>
      <c r="D215" s="17">
        <f>D209+D210+D211+D212+D213+D214</f>
        <v>26.029199999999999</v>
      </c>
      <c r="E215" s="17">
        <f>E209+E210+E211+E212+E213+E214</f>
        <v>25.408400000000004</v>
      </c>
      <c r="F215" s="17">
        <f t="shared" ref="F215:O215" si="40">F209+F210+F211+F212+F213+F214</f>
        <v>101.3006</v>
      </c>
      <c r="G215" s="17">
        <f>G209+G210+G211+G212+G213+G214</f>
        <v>778.26</v>
      </c>
      <c r="H215" s="17">
        <f t="shared" si="40"/>
        <v>0.43400000000000005</v>
      </c>
      <c r="I215" s="17">
        <f t="shared" si="40"/>
        <v>27.875</v>
      </c>
      <c r="J215" s="17">
        <f t="shared" si="40"/>
        <v>41.7</v>
      </c>
      <c r="K215" s="17">
        <f t="shared" si="40"/>
        <v>6.0498000000000003</v>
      </c>
      <c r="L215" s="17">
        <f t="shared" si="40"/>
        <v>154.31</v>
      </c>
      <c r="M215" s="17">
        <f t="shared" si="40"/>
        <v>339.16999999999996</v>
      </c>
      <c r="N215" s="17">
        <f t="shared" si="40"/>
        <v>104.38</v>
      </c>
      <c r="O215" s="17">
        <f t="shared" si="40"/>
        <v>8.3124000000000002</v>
      </c>
      <c r="P215" s="177"/>
      <c r="Q215" s="103">
        <f>G215/2350</f>
        <v>0.33117446808510637</v>
      </c>
      <c r="R215" s="129" t="s">
        <v>263</v>
      </c>
    </row>
    <row r="216" spans="1:21" ht="16.5" thickBot="1" x14ac:dyDescent="0.3">
      <c r="A216" s="13" t="s">
        <v>314</v>
      </c>
      <c r="B216" s="44"/>
      <c r="C216" s="162">
        <v>500</v>
      </c>
      <c r="D216" s="161">
        <v>0</v>
      </c>
      <c r="E216" s="160">
        <v>0</v>
      </c>
      <c r="F216" s="159">
        <v>0</v>
      </c>
      <c r="G216" s="161">
        <v>0</v>
      </c>
      <c r="H216" s="161">
        <v>0</v>
      </c>
      <c r="I216" s="161">
        <v>0</v>
      </c>
      <c r="J216" s="161">
        <v>0</v>
      </c>
      <c r="K216" s="161">
        <v>0</v>
      </c>
      <c r="L216" s="161">
        <v>0</v>
      </c>
      <c r="M216" s="161">
        <v>0</v>
      </c>
      <c r="N216" s="161">
        <v>0</v>
      </c>
      <c r="O216" s="161">
        <v>0</v>
      </c>
      <c r="P216" s="179"/>
      <c r="R216" s="129"/>
    </row>
    <row r="217" spans="1:21" ht="24.75" thickBot="1" x14ac:dyDescent="0.3">
      <c r="A217" s="136" t="s">
        <v>114</v>
      </c>
      <c r="B217" s="95"/>
      <c r="C217" s="16">
        <f>C203+C206+C215+C216</f>
        <v>2015</v>
      </c>
      <c r="D217" s="17">
        <f>D203+D206+D215+D216</f>
        <v>46.6952</v>
      </c>
      <c r="E217" s="17">
        <f t="shared" ref="E217:O217" si="41">E203+E206+E215+E216</f>
        <v>48.641400000000004</v>
      </c>
      <c r="F217" s="17">
        <f t="shared" si="41"/>
        <v>191.66659999999999</v>
      </c>
      <c r="G217" s="17">
        <f t="shared" si="41"/>
        <v>1457.08</v>
      </c>
      <c r="H217" s="17">
        <f t="shared" si="41"/>
        <v>0.73480000000000012</v>
      </c>
      <c r="I217" s="17">
        <f t="shared" si="41"/>
        <v>45.494999999999997</v>
      </c>
      <c r="J217" s="17">
        <f t="shared" si="41"/>
        <v>232.8</v>
      </c>
      <c r="K217" s="17">
        <f t="shared" si="41"/>
        <v>8.3872999999999998</v>
      </c>
      <c r="L217" s="17">
        <f t="shared" si="41"/>
        <v>456.86750000000001</v>
      </c>
      <c r="M217" s="17">
        <f t="shared" si="41"/>
        <v>738.995</v>
      </c>
      <c r="N217" s="17">
        <f t="shared" si="41"/>
        <v>182.22750000000002</v>
      </c>
      <c r="O217" s="17">
        <f t="shared" si="41"/>
        <v>17.066400000000002</v>
      </c>
      <c r="P217" s="204"/>
      <c r="Q217" s="103">
        <f>G217/2350</f>
        <v>0.6200340425531915</v>
      </c>
      <c r="R217" s="126" t="s">
        <v>264</v>
      </c>
    </row>
    <row r="218" spans="1:21" x14ac:dyDescent="0.25">
      <c r="A218" s="70"/>
      <c r="C218" s="86"/>
      <c r="D218" s="87"/>
      <c r="E218" s="87"/>
      <c r="F218" s="87"/>
      <c r="G218" s="87"/>
      <c r="P218" s="200"/>
    </row>
    <row r="219" spans="1:21" ht="16.5" thickBot="1" x14ac:dyDescent="0.3">
      <c r="A219" s="70" t="s">
        <v>34</v>
      </c>
      <c r="B219" s="92"/>
      <c r="C219" s="75"/>
      <c r="P219" s="203"/>
    </row>
    <row r="220" spans="1:21" ht="15.75" customHeight="1" x14ac:dyDescent="0.25">
      <c r="A220" s="2" t="s">
        <v>93</v>
      </c>
      <c r="B220" s="77"/>
      <c r="C220" s="36" t="s">
        <v>94</v>
      </c>
      <c r="D220" s="226" t="s">
        <v>95</v>
      </c>
      <c r="E220" s="227"/>
      <c r="F220" s="228"/>
      <c r="G220" s="19" t="s">
        <v>96</v>
      </c>
      <c r="H220" s="239" t="s">
        <v>97</v>
      </c>
      <c r="I220" s="236" t="s">
        <v>98</v>
      </c>
      <c r="J220" s="242" t="s">
        <v>99</v>
      </c>
      <c r="K220" s="236" t="s">
        <v>100</v>
      </c>
      <c r="L220" s="242" t="s">
        <v>101</v>
      </c>
      <c r="M220" s="236" t="s">
        <v>102</v>
      </c>
      <c r="N220" s="239" t="s">
        <v>103</v>
      </c>
      <c r="O220" s="236" t="s">
        <v>104</v>
      </c>
      <c r="P220" s="205" t="s">
        <v>115</v>
      </c>
    </row>
    <row r="221" spans="1:21" ht="16.5" thickBot="1" x14ac:dyDescent="0.3">
      <c r="A221" s="13" t="s">
        <v>105</v>
      </c>
      <c r="B221" s="4"/>
      <c r="C221" s="37" t="s">
        <v>106</v>
      </c>
      <c r="D221" s="229"/>
      <c r="E221" s="230"/>
      <c r="F221" s="231"/>
      <c r="G221" s="15" t="s">
        <v>118</v>
      </c>
      <c r="H221" s="240"/>
      <c r="I221" s="237"/>
      <c r="J221" s="243"/>
      <c r="K221" s="237"/>
      <c r="L221" s="243"/>
      <c r="M221" s="237"/>
      <c r="N221" s="240"/>
      <c r="O221" s="237"/>
      <c r="P221" s="206" t="s">
        <v>116</v>
      </c>
    </row>
    <row r="222" spans="1:21" ht="16.5" thickBot="1" x14ac:dyDescent="0.3">
      <c r="A222" s="13"/>
      <c r="B222" s="4"/>
      <c r="C222" s="37"/>
      <c r="D222" s="113" t="s">
        <v>107</v>
      </c>
      <c r="E222" s="19" t="s">
        <v>108</v>
      </c>
      <c r="F222" s="112" t="s">
        <v>109</v>
      </c>
      <c r="G222" s="19" t="s">
        <v>110</v>
      </c>
      <c r="H222" s="241"/>
      <c r="I222" s="238"/>
      <c r="J222" s="244"/>
      <c r="K222" s="238"/>
      <c r="L222" s="244"/>
      <c r="M222" s="238"/>
      <c r="N222" s="241"/>
      <c r="O222" s="238"/>
      <c r="P222" s="206"/>
    </row>
    <row r="223" spans="1:21" x14ac:dyDescent="0.25">
      <c r="A223" s="2"/>
      <c r="B223" s="11" t="s">
        <v>5</v>
      </c>
      <c r="C223" s="36"/>
      <c r="D223" s="112"/>
      <c r="E223" s="19"/>
      <c r="F223" s="112"/>
      <c r="G223" s="19"/>
      <c r="H223" s="112"/>
      <c r="I223" s="19"/>
      <c r="J223" s="6"/>
      <c r="K223" s="19"/>
      <c r="L223" s="6"/>
      <c r="M223" s="19"/>
      <c r="N223" s="6"/>
      <c r="O223" s="19"/>
      <c r="P223" s="191"/>
    </row>
    <row r="224" spans="1:21" x14ac:dyDescent="0.25">
      <c r="A224" s="13" t="s">
        <v>56</v>
      </c>
      <c r="B224" s="44"/>
      <c r="C224" s="37" t="s">
        <v>55</v>
      </c>
      <c r="D224" s="6">
        <v>6.2750000000000004</v>
      </c>
      <c r="E224" s="15">
        <v>12.11</v>
      </c>
      <c r="F224" s="6">
        <v>15.549999999999997</v>
      </c>
      <c r="G224" s="15">
        <v>196.09999999999997</v>
      </c>
      <c r="H224" s="6">
        <v>3.7999999999999985E-2</v>
      </c>
      <c r="I224" s="15">
        <v>0.105</v>
      </c>
      <c r="J224" s="6">
        <v>71.5</v>
      </c>
      <c r="K224" s="15">
        <v>0.67999999999999994</v>
      </c>
      <c r="L224" s="6">
        <v>158.09999999999997</v>
      </c>
      <c r="M224" s="15">
        <v>112.49999999999999</v>
      </c>
      <c r="N224" s="6">
        <v>12.149999999999999</v>
      </c>
      <c r="O224" s="15">
        <v>0.48499999999999999</v>
      </c>
      <c r="P224" s="191" t="s">
        <v>146</v>
      </c>
    </row>
    <row r="225" spans="1:18" ht="31.5" x14ac:dyDescent="0.25">
      <c r="A225" s="13" t="s">
        <v>71</v>
      </c>
      <c r="B225" s="44"/>
      <c r="C225" s="37" t="s">
        <v>111</v>
      </c>
      <c r="D225" s="6">
        <v>6.7269999999999994</v>
      </c>
      <c r="E225" s="15">
        <v>5.65</v>
      </c>
      <c r="F225" s="6">
        <v>33.297999999999995</v>
      </c>
      <c r="G225" s="15">
        <v>222.6</v>
      </c>
      <c r="H225" s="6">
        <v>0.17099999999999999</v>
      </c>
      <c r="I225" s="15">
        <v>1.0529999999999999</v>
      </c>
      <c r="J225" s="6">
        <v>36.200000000000003</v>
      </c>
      <c r="K225" s="15">
        <v>0.14000000000000001</v>
      </c>
      <c r="L225" s="6">
        <v>123.33000000000003</v>
      </c>
      <c r="M225" s="15">
        <v>164.73300000000006</v>
      </c>
      <c r="N225" s="15">
        <v>42.840000000000018</v>
      </c>
      <c r="O225" s="6">
        <v>1.0990000000000004</v>
      </c>
      <c r="P225" s="158" t="s">
        <v>222</v>
      </c>
    </row>
    <row r="226" spans="1:18" x14ac:dyDescent="0.25">
      <c r="A226" s="13" t="s">
        <v>49</v>
      </c>
      <c r="B226" s="44"/>
      <c r="C226" s="37" t="s">
        <v>161</v>
      </c>
      <c r="D226" s="6">
        <v>2.4249999999999998</v>
      </c>
      <c r="E226" s="15">
        <v>0.95</v>
      </c>
      <c r="F226" s="6">
        <v>11.6</v>
      </c>
      <c r="G226" s="15">
        <v>99.14</v>
      </c>
      <c r="H226" s="6">
        <v>4.859999999999999E-2</v>
      </c>
      <c r="I226" s="15">
        <v>0</v>
      </c>
      <c r="J226" s="6">
        <v>29.134999999999998</v>
      </c>
      <c r="K226" s="15">
        <v>0.72500000000000009</v>
      </c>
      <c r="L226" s="6">
        <v>11.01135</v>
      </c>
      <c r="M226" s="15">
        <v>29.904000000000003</v>
      </c>
      <c r="N226" s="6">
        <v>8.5887000000000011</v>
      </c>
      <c r="O226" s="15">
        <v>0.50050000000000006</v>
      </c>
      <c r="P226" s="191" t="s">
        <v>162</v>
      </c>
    </row>
    <row r="227" spans="1:18" x14ac:dyDescent="0.25">
      <c r="A227" s="13" t="s">
        <v>31</v>
      </c>
      <c r="B227" s="4"/>
      <c r="C227" s="37" t="s">
        <v>130</v>
      </c>
      <c r="D227" s="6">
        <v>1.46</v>
      </c>
      <c r="E227" s="15">
        <v>1.0765</v>
      </c>
      <c r="F227" s="6">
        <v>11.959999999999999</v>
      </c>
      <c r="G227" s="15">
        <v>63.7</v>
      </c>
      <c r="H227" s="6">
        <v>1.7499999999999998E-2</v>
      </c>
      <c r="I227" s="15">
        <v>0.66999999999999993</v>
      </c>
      <c r="J227" s="6">
        <v>7.9999999999999982</v>
      </c>
      <c r="K227" s="15">
        <v>0</v>
      </c>
      <c r="L227" s="6">
        <v>63.015000000000001</v>
      </c>
      <c r="M227" s="15">
        <v>48.36</v>
      </c>
      <c r="N227" s="6">
        <v>12.2</v>
      </c>
      <c r="O227" s="15">
        <v>1.2999999999999996</v>
      </c>
      <c r="P227" s="191" t="s">
        <v>136</v>
      </c>
    </row>
    <row r="228" spans="1:18" x14ac:dyDescent="0.25">
      <c r="A228" s="13" t="s">
        <v>45</v>
      </c>
      <c r="B228" s="4"/>
      <c r="C228" s="37">
        <v>120</v>
      </c>
      <c r="D228" s="6">
        <v>0.48</v>
      </c>
      <c r="E228" s="15">
        <v>0.48</v>
      </c>
      <c r="F228" s="6">
        <v>11.759999999999998</v>
      </c>
      <c r="G228" s="15">
        <v>56.399999999999984</v>
      </c>
      <c r="H228" s="42">
        <v>3.599999999999999E-2</v>
      </c>
      <c r="I228" s="14">
        <v>11.999999999999996</v>
      </c>
      <c r="J228" s="42">
        <v>0</v>
      </c>
      <c r="K228" s="14">
        <v>0.24</v>
      </c>
      <c r="L228" s="42">
        <v>19.2</v>
      </c>
      <c r="M228" s="14">
        <v>13.2</v>
      </c>
      <c r="N228" s="58">
        <v>10.799999999999999</v>
      </c>
      <c r="O228" s="42">
        <v>2.6399999999999997</v>
      </c>
      <c r="P228" s="158" t="s">
        <v>134</v>
      </c>
    </row>
    <row r="229" spans="1:18" ht="16.5" thickBot="1" x14ac:dyDescent="0.3">
      <c r="A229" s="13" t="s">
        <v>27</v>
      </c>
      <c r="B229" s="4"/>
      <c r="C229" s="37">
        <v>30</v>
      </c>
      <c r="D229" s="7">
        <v>2.25</v>
      </c>
      <c r="E229" s="15">
        <v>0.87</v>
      </c>
      <c r="F229" s="28">
        <v>15.419999999999998</v>
      </c>
      <c r="G229" s="7">
        <v>78.599999999999994</v>
      </c>
      <c r="H229" s="7">
        <v>3.3000000000000002E-2</v>
      </c>
      <c r="I229" s="15">
        <v>0</v>
      </c>
      <c r="J229" s="6">
        <v>0</v>
      </c>
      <c r="K229" s="15">
        <v>0.51</v>
      </c>
      <c r="L229" s="6">
        <v>5.7</v>
      </c>
      <c r="M229" s="15">
        <v>19.5</v>
      </c>
      <c r="N229" s="15">
        <v>3.9</v>
      </c>
      <c r="O229" s="6">
        <v>0.36</v>
      </c>
      <c r="P229" s="158" t="s">
        <v>133</v>
      </c>
    </row>
    <row r="230" spans="1:18" ht="16.5" thickBot="1" x14ac:dyDescent="0.3">
      <c r="A230" s="114" t="s">
        <v>112</v>
      </c>
      <c r="B230" s="93"/>
      <c r="C230" s="53">
        <v>640</v>
      </c>
      <c r="D230" s="17">
        <f>SUM(D224:D229)</f>
        <v>19.617000000000001</v>
      </c>
      <c r="E230" s="17">
        <f t="shared" ref="E230:O230" si="42">SUM(E224:E229)</f>
        <v>21.136499999999998</v>
      </c>
      <c r="F230" s="17">
        <f t="shared" si="42"/>
        <v>99.58799999999998</v>
      </c>
      <c r="G230" s="17">
        <f>SUM(G224:G229)</f>
        <v>716.54</v>
      </c>
      <c r="H230" s="17">
        <f t="shared" si="42"/>
        <v>0.34409999999999996</v>
      </c>
      <c r="I230" s="17">
        <f t="shared" si="42"/>
        <v>13.827999999999996</v>
      </c>
      <c r="J230" s="17">
        <f t="shared" si="42"/>
        <v>144.83500000000001</v>
      </c>
      <c r="K230" s="17">
        <f t="shared" si="42"/>
        <v>2.2949999999999999</v>
      </c>
      <c r="L230" s="17">
        <f t="shared" si="42"/>
        <v>380.35634999999996</v>
      </c>
      <c r="M230" s="17">
        <f t="shared" si="42"/>
        <v>388.19700000000006</v>
      </c>
      <c r="N230" s="17">
        <f t="shared" si="42"/>
        <v>90.478700000000018</v>
      </c>
      <c r="O230" s="17">
        <f t="shared" si="42"/>
        <v>6.3845000000000001</v>
      </c>
      <c r="P230" s="193"/>
    </row>
    <row r="231" spans="1:18" ht="31.5" x14ac:dyDescent="0.25">
      <c r="A231" s="2"/>
      <c r="B231" s="11" t="s">
        <v>113</v>
      </c>
      <c r="C231" s="54"/>
      <c r="D231" s="19"/>
      <c r="E231" s="113"/>
      <c r="F231" s="112"/>
      <c r="G231" s="19"/>
      <c r="H231" s="112"/>
      <c r="I231" s="19"/>
      <c r="J231" s="112"/>
      <c r="K231" s="19"/>
      <c r="L231" s="112"/>
      <c r="M231" s="19"/>
      <c r="N231" s="112"/>
      <c r="O231" s="19"/>
      <c r="P231" s="190"/>
    </row>
    <row r="232" spans="1:18" ht="16.5" thickBot="1" x14ac:dyDescent="0.3">
      <c r="A232" s="13" t="s">
        <v>50</v>
      </c>
      <c r="B232" s="4"/>
      <c r="C232" s="37">
        <v>200</v>
      </c>
      <c r="D232" s="15">
        <v>5.8</v>
      </c>
      <c r="E232" s="28">
        <v>5</v>
      </c>
      <c r="F232" s="15">
        <v>8</v>
      </c>
      <c r="G232" s="15">
        <v>100</v>
      </c>
      <c r="H232" s="6">
        <v>7.2000000000000008E-2</v>
      </c>
      <c r="I232" s="15">
        <v>1.26</v>
      </c>
      <c r="J232" s="6">
        <v>36</v>
      </c>
      <c r="K232" s="15">
        <v>0</v>
      </c>
      <c r="L232" s="6">
        <v>216</v>
      </c>
      <c r="M232" s="15">
        <v>162</v>
      </c>
      <c r="N232" s="6">
        <v>25.2</v>
      </c>
      <c r="O232" s="15">
        <v>0.18</v>
      </c>
      <c r="P232" s="196" t="s">
        <v>151</v>
      </c>
    </row>
    <row r="233" spans="1:18" s="64" customFormat="1" ht="16.5" thickBot="1" x14ac:dyDescent="0.3">
      <c r="A233" s="114" t="s">
        <v>112</v>
      </c>
      <c r="B233" s="94"/>
      <c r="C233" s="97" t="s">
        <v>175</v>
      </c>
      <c r="D233" s="17">
        <f t="shared" ref="D233:O233" si="43">SUM(D232:D232)</f>
        <v>5.8</v>
      </c>
      <c r="E233" s="35">
        <f t="shared" si="43"/>
        <v>5</v>
      </c>
      <c r="F233" s="17">
        <f t="shared" si="43"/>
        <v>8</v>
      </c>
      <c r="G233" s="17">
        <f t="shared" si="43"/>
        <v>100</v>
      </c>
      <c r="H233" s="31">
        <f t="shared" si="43"/>
        <v>7.2000000000000008E-2</v>
      </c>
      <c r="I233" s="17">
        <f t="shared" si="43"/>
        <v>1.26</v>
      </c>
      <c r="J233" s="31">
        <f t="shared" si="43"/>
        <v>36</v>
      </c>
      <c r="K233" s="17">
        <f t="shared" si="43"/>
        <v>0</v>
      </c>
      <c r="L233" s="31">
        <f t="shared" si="43"/>
        <v>216</v>
      </c>
      <c r="M233" s="17">
        <f t="shared" si="43"/>
        <v>162</v>
      </c>
      <c r="N233" s="31">
        <f t="shared" si="43"/>
        <v>25.2</v>
      </c>
      <c r="O233" s="17">
        <f t="shared" si="43"/>
        <v>0.18</v>
      </c>
      <c r="P233" s="193"/>
      <c r="Q233" s="103"/>
    </row>
    <row r="234" spans="1:18" s="64" customFormat="1" ht="24.75" thickBot="1" x14ac:dyDescent="0.3">
      <c r="A234" s="224" t="s">
        <v>298</v>
      </c>
      <c r="B234" s="225"/>
      <c r="C234" s="80">
        <f>C230+C233</f>
        <v>840</v>
      </c>
      <c r="D234" s="80">
        <f>D230+D233</f>
        <v>25.417000000000002</v>
      </c>
      <c r="E234" s="80">
        <f t="shared" ref="E234:O234" si="44">E230+E233</f>
        <v>26.136499999999998</v>
      </c>
      <c r="F234" s="80">
        <f t="shared" si="44"/>
        <v>107.58799999999998</v>
      </c>
      <c r="G234" s="80">
        <f>G230+G233</f>
        <v>816.54</v>
      </c>
      <c r="H234" s="80">
        <f t="shared" si="44"/>
        <v>0.41609999999999997</v>
      </c>
      <c r="I234" s="80">
        <f t="shared" si="44"/>
        <v>15.087999999999996</v>
      </c>
      <c r="J234" s="80">
        <f t="shared" si="44"/>
        <v>180.83500000000001</v>
      </c>
      <c r="K234" s="80">
        <f t="shared" si="44"/>
        <v>2.2949999999999999</v>
      </c>
      <c r="L234" s="80">
        <f t="shared" si="44"/>
        <v>596.35635000000002</v>
      </c>
      <c r="M234" s="80">
        <f t="shared" si="44"/>
        <v>550.19700000000012</v>
      </c>
      <c r="N234" s="80">
        <f t="shared" si="44"/>
        <v>115.67870000000002</v>
      </c>
      <c r="O234" s="80">
        <f t="shared" si="44"/>
        <v>6.5644999999999998</v>
      </c>
      <c r="P234" s="194"/>
      <c r="Q234" s="103">
        <f>G234/2350</f>
        <v>0.347463829787234</v>
      </c>
      <c r="R234" s="126" t="s">
        <v>262</v>
      </c>
    </row>
    <row r="235" spans="1:18" x14ac:dyDescent="0.25">
      <c r="A235" s="2"/>
      <c r="B235" s="11" t="s">
        <v>10</v>
      </c>
      <c r="C235" s="54"/>
      <c r="D235" s="112"/>
      <c r="E235" s="19"/>
      <c r="F235" s="112"/>
      <c r="G235" s="19"/>
      <c r="H235" s="112"/>
      <c r="I235" s="19"/>
      <c r="J235" s="112"/>
      <c r="K235" s="19"/>
      <c r="L235" s="112"/>
      <c r="M235" s="19"/>
      <c r="N235" s="112"/>
      <c r="O235" s="19"/>
      <c r="P235" s="207"/>
    </row>
    <row r="236" spans="1:18" ht="31.5" x14ac:dyDescent="0.25">
      <c r="A236" s="13" t="s">
        <v>75</v>
      </c>
      <c r="B236" s="44"/>
      <c r="C236" s="38" t="s">
        <v>183</v>
      </c>
      <c r="D236" s="6">
        <v>0.8448</v>
      </c>
      <c r="E236" s="15">
        <v>3.6071999999999997</v>
      </c>
      <c r="F236" s="6">
        <v>4.9559999999999995</v>
      </c>
      <c r="G236" s="15">
        <v>55.68</v>
      </c>
      <c r="H236" s="6">
        <v>1.0200000000000001E-2</v>
      </c>
      <c r="I236" s="15">
        <v>3.9899999999999998</v>
      </c>
      <c r="J236" s="6">
        <v>0</v>
      </c>
      <c r="K236" s="15">
        <v>1.62</v>
      </c>
      <c r="L236" s="6">
        <v>21.278400000000001</v>
      </c>
      <c r="M236" s="15">
        <v>24.379200000000001</v>
      </c>
      <c r="N236" s="6">
        <v>12.417000000000002</v>
      </c>
      <c r="O236" s="15">
        <v>0.79440000000000022</v>
      </c>
      <c r="P236" s="198" t="s">
        <v>218</v>
      </c>
    </row>
    <row r="237" spans="1:18" ht="33.75" customHeight="1" x14ac:dyDescent="0.25">
      <c r="A237" s="13" t="s">
        <v>308</v>
      </c>
      <c r="B237" s="44"/>
      <c r="C237" s="38" t="s">
        <v>208</v>
      </c>
      <c r="D237" s="6">
        <v>5.0999999999999996</v>
      </c>
      <c r="E237" s="15">
        <v>13.2</v>
      </c>
      <c r="F237" s="6">
        <v>19.14</v>
      </c>
      <c r="G237" s="15">
        <v>201.4</v>
      </c>
      <c r="H237" s="6">
        <v>4.7E-2</v>
      </c>
      <c r="I237" s="15">
        <v>8.8159999999999989</v>
      </c>
      <c r="J237" s="6">
        <v>15.82</v>
      </c>
      <c r="K237" s="15">
        <v>2.0419999999999998</v>
      </c>
      <c r="L237" s="6">
        <v>53.94</v>
      </c>
      <c r="M237" s="15">
        <v>66.180000000000007</v>
      </c>
      <c r="N237" s="6">
        <v>23.827999999999999</v>
      </c>
      <c r="O237" s="15">
        <v>1.1880000000000002</v>
      </c>
      <c r="P237" s="198" t="s">
        <v>219</v>
      </c>
    </row>
    <row r="238" spans="1:18" ht="18.75" customHeight="1" x14ac:dyDescent="0.25">
      <c r="A238" s="13" t="s">
        <v>73</v>
      </c>
      <c r="B238" s="44"/>
      <c r="C238" s="38" t="s">
        <v>186</v>
      </c>
      <c r="D238" s="6">
        <v>11.628</v>
      </c>
      <c r="E238" s="15">
        <v>7.3800000000000008</v>
      </c>
      <c r="F238" s="6">
        <v>14.255999999999998</v>
      </c>
      <c r="G238" s="15">
        <v>171</v>
      </c>
      <c r="H238" s="6">
        <v>7.1999999999999995E-2</v>
      </c>
      <c r="I238" s="15">
        <v>0.59399999999999997</v>
      </c>
      <c r="J238" s="6">
        <v>8.4599999999999973</v>
      </c>
      <c r="K238" s="15">
        <v>4.5179999999999998</v>
      </c>
      <c r="L238" s="6">
        <v>64.691999999999993</v>
      </c>
      <c r="M238" s="15">
        <v>166.91400000000002</v>
      </c>
      <c r="N238" s="6">
        <v>37.026000000000003</v>
      </c>
      <c r="O238" s="15">
        <v>1.3140000000000001</v>
      </c>
      <c r="P238" s="198" t="s">
        <v>220</v>
      </c>
    </row>
    <row r="239" spans="1:18" ht="18.75" customHeight="1" x14ac:dyDescent="0.25">
      <c r="A239" s="13" t="s">
        <v>18</v>
      </c>
      <c r="B239" s="44"/>
      <c r="C239" s="38" t="s">
        <v>177</v>
      </c>
      <c r="D239" s="6">
        <v>3.6774</v>
      </c>
      <c r="E239" s="15">
        <v>5.7618</v>
      </c>
      <c r="F239" s="6">
        <v>24.526800000000001</v>
      </c>
      <c r="G239" s="15">
        <v>164.70000000000002</v>
      </c>
      <c r="H239" s="6">
        <v>0.16740000000000002</v>
      </c>
      <c r="I239" s="15">
        <v>21.7926</v>
      </c>
      <c r="J239" s="6">
        <v>0</v>
      </c>
      <c r="K239" s="15">
        <v>0.21779999999999999</v>
      </c>
      <c r="L239" s="6">
        <v>44.37</v>
      </c>
      <c r="M239" s="15">
        <v>103.91399999999999</v>
      </c>
      <c r="N239" s="6">
        <v>33.299999999999997</v>
      </c>
      <c r="O239" s="15">
        <v>1.2114</v>
      </c>
      <c r="P239" s="198" t="s">
        <v>221</v>
      </c>
    </row>
    <row r="240" spans="1:18" ht="18.75" customHeight="1" x14ac:dyDescent="0.25">
      <c r="A240" s="71" t="s">
        <v>24</v>
      </c>
      <c r="B240" s="4"/>
      <c r="C240" s="14">
        <v>180</v>
      </c>
      <c r="D240" s="6">
        <v>0.9</v>
      </c>
      <c r="E240" s="15">
        <v>0</v>
      </c>
      <c r="F240" s="6">
        <v>18.18</v>
      </c>
      <c r="G240" s="41">
        <v>76.319999999999993</v>
      </c>
      <c r="H240" s="42">
        <v>1.9799999999999998E-2</v>
      </c>
      <c r="I240" s="14">
        <v>3.5999999999999996</v>
      </c>
      <c r="J240" s="42">
        <v>0</v>
      </c>
      <c r="K240" s="14">
        <v>0.18000000000000002</v>
      </c>
      <c r="L240" s="42">
        <v>12.6</v>
      </c>
      <c r="M240" s="14">
        <v>12.6</v>
      </c>
      <c r="N240" s="14">
        <v>7.2</v>
      </c>
      <c r="O240" s="42">
        <v>2.52</v>
      </c>
      <c r="P240" s="158" t="s">
        <v>142</v>
      </c>
    </row>
    <row r="241" spans="1:18" ht="18.75" customHeight="1" x14ac:dyDescent="0.25">
      <c r="A241" s="116" t="s">
        <v>11</v>
      </c>
      <c r="B241" s="4"/>
      <c r="C241" s="14">
        <v>50</v>
      </c>
      <c r="D241" s="6">
        <v>3.3</v>
      </c>
      <c r="E241" s="15">
        <v>0.6</v>
      </c>
      <c r="F241" s="6">
        <v>19.8</v>
      </c>
      <c r="G241" s="15">
        <v>99</v>
      </c>
      <c r="H241" s="6">
        <v>8.5000000000000006E-2</v>
      </c>
      <c r="I241" s="15">
        <v>0</v>
      </c>
      <c r="J241" s="6">
        <v>0</v>
      </c>
      <c r="K241" s="15">
        <v>0.7</v>
      </c>
      <c r="L241" s="6">
        <v>14.5</v>
      </c>
      <c r="M241" s="15">
        <v>75</v>
      </c>
      <c r="N241" s="6">
        <v>23.5</v>
      </c>
      <c r="O241" s="15">
        <v>1.95</v>
      </c>
      <c r="P241" s="196" t="s">
        <v>143</v>
      </c>
    </row>
    <row r="242" spans="1:18" ht="18.75" customHeight="1" thickBot="1" x14ac:dyDescent="0.3">
      <c r="A242" s="13" t="s">
        <v>25</v>
      </c>
      <c r="B242" s="4"/>
      <c r="C242" s="14">
        <v>40</v>
      </c>
      <c r="D242" s="15">
        <v>3.04</v>
      </c>
      <c r="E242" s="144">
        <v>0.32000000000000006</v>
      </c>
      <c r="F242" s="6">
        <v>19.680000000000003</v>
      </c>
      <c r="G242" s="30">
        <v>94</v>
      </c>
      <c r="H242" s="14">
        <v>4.4000000000000004E-2</v>
      </c>
      <c r="I242" s="58">
        <v>0</v>
      </c>
      <c r="J242" s="14">
        <v>0</v>
      </c>
      <c r="K242" s="14">
        <v>0.44000000000000006</v>
      </c>
      <c r="L242" s="14">
        <v>8</v>
      </c>
      <c r="M242" s="14">
        <v>26</v>
      </c>
      <c r="N242" s="14">
        <v>5.6000000000000005</v>
      </c>
      <c r="O242" s="42">
        <v>0.44000000000000006</v>
      </c>
      <c r="P242" s="176" t="s">
        <v>133</v>
      </c>
    </row>
    <row r="243" spans="1:18" ht="18.75" customHeight="1" thickBot="1" x14ac:dyDescent="0.3">
      <c r="A243" s="114" t="s">
        <v>112</v>
      </c>
      <c r="B243" s="93"/>
      <c r="C243" s="16">
        <v>820</v>
      </c>
      <c r="D243" s="17">
        <f>SUM(D236:D242)</f>
        <v>28.490199999999998</v>
      </c>
      <c r="E243" s="17">
        <f t="shared" ref="E243:O243" si="45">SUM(E236:E242)</f>
        <v>30.869</v>
      </c>
      <c r="F243" s="17">
        <f t="shared" si="45"/>
        <v>120.53879999999999</v>
      </c>
      <c r="G243" s="17">
        <f>SUM(G236:G242)</f>
        <v>862.09999999999991</v>
      </c>
      <c r="H243" s="17">
        <f t="shared" si="45"/>
        <v>0.44539999999999996</v>
      </c>
      <c r="I243" s="17">
        <f t="shared" si="45"/>
        <v>38.7926</v>
      </c>
      <c r="J243" s="17">
        <f t="shared" si="45"/>
        <v>24.279999999999998</v>
      </c>
      <c r="K243" s="17">
        <f t="shared" si="45"/>
        <v>9.7177999999999987</v>
      </c>
      <c r="L243" s="17">
        <f t="shared" si="45"/>
        <v>219.38039999999998</v>
      </c>
      <c r="M243" s="17">
        <f t="shared" si="45"/>
        <v>474.98720000000003</v>
      </c>
      <c r="N243" s="17">
        <f t="shared" si="45"/>
        <v>142.87100000000001</v>
      </c>
      <c r="O243" s="17">
        <f t="shared" si="45"/>
        <v>9.4177999999999997</v>
      </c>
      <c r="P243" s="193"/>
      <c r="Q243" s="103">
        <f>G243/2350</f>
        <v>0.36685106382978722</v>
      </c>
      <c r="R243" s="129" t="s">
        <v>263</v>
      </c>
    </row>
    <row r="244" spans="1:18" ht="18.75" customHeight="1" thickBot="1" x14ac:dyDescent="0.3">
      <c r="A244" s="13" t="s">
        <v>314</v>
      </c>
      <c r="B244" s="44"/>
      <c r="C244" s="162">
        <v>500</v>
      </c>
      <c r="D244" s="161">
        <v>0</v>
      </c>
      <c r="E244" s="160">
        <v>0</v>
      </c>
      <c r="F244" s="159">
        <v>0</v>
      </c>
      <c r="G244" s="161">
        <v>0</v>
      </c>
      <c r="H244" s="161">
        <v>0</v>
      </c>
      <c r="I244" s="161">
        <v>0</v>
      </c>
      <c r="J244" s="161">
        <v>0</v>
      </c>
      <c r="K244" s="161">
        <v>0</v>
      </c>
      <c r="L244" s="161">
        <v>0</v>
      </c>
      <c r="M244" s="161">
        <v>0</v>
      </c>
      <c r="N244" s="161">
        <v>0</v>
      </c>
      <c r="O244" s="161">
        <v>0</v>
      </c>
      <c r="P244" s="179"/>
      <c r="R244" s="129"/>
    </row>
    <row r="245" spans="1:18" ht="21" customHeight="1" thickBot="1" x14ac:dyDescent="0.3">
      <c r="A245" s="136" t="s">
        <v>114</v>
      </c>
      <c r="B245" s="95"/>
      <c r="C245" s="17">
        <f>C230+C233+C243+C244</f>
        <v>2160</v>
      </c>
      <c r="D245" s="17">
        <f>D230+D233+D243+D244</f>
        <v>53.907200000000003</v>
      </c>
      <c r="E245" s="17">
        <f t="shared" ref="E245:O245" si="46">E230+E233+E243+E244</f>
        <v>57.005499999999998</v>
      </c>
      <c r="F245" s="17">
        <f t="shared" si="46"/>
        <v>228.12679999999997</v>
      </c>
      <c r="G245" s="17">
        <f t="shared" si="46"/>
        <v>1678.6399999999999</v>
      </c>
      <c r="H245" s="17">
        <f t="shared" si="46"/>
        <v>0.86149999999999993</v>
      </c>
      <c r="I245" s="17">
        <f t="shared" si="46"/>
        <v>53.880599999999994</v>
      </c>
      <c r="J245" s="17">
        <f t="shared" si="46"/>
        <v>205.11500000000001</v>
      </c>
      <c r="K245" s="17">
        <f t="shared" si="46"/>
        <v>12.012799999999999</v>
      </c>
      <c r="L245" s="17">
        <f t="shared" si="46"/>
        <v>815.73675000000003</v>
      </c>
      <c r="M245" s="17">
        <f t="shared" si="46"/>
        <v>1025.1842000000001</v>
      </c>
      <c r="N245" s="17">
        <f t="shared" si="46"/>
        <v>258.54970000000003</v>
      </c>
      <c r="O245" s="17">
        <f t="shared" si="46"/>
        <v>15.982299999999999</v>
      </c>
      <c r="P245" s="193"/>
      <c r="Q245" s="103">
        <f>G245/2350</f>
        <v>0.71431489361702127</v>
      </c>
      <c r="R245" s="126" t="s">
        <v>264</v>
      </c>
    </row>
    <row r="246" spans="1:18" ht="79.5" customHeight="1" x14ac:dyDescent="0.25">
      <c r="A246" s="72"/>
      <c r="B246" s="11"/>
      <c r="C246" s="76"/>
      <c r="D246" s="79"/>
      <c r="E246" s="79"/>
      <c r="F246" s="79"/>
      <c r="G246" s="51"/>
      <c r="H246" s="51"/>
      <c r="I246" s="51"/>
      <c r="J246" s="51"/>
      <c r="K246" s="51"/>
      <c r="L246" s="51"/>
      <c r="M246" s="51"/>
      <c r="N246" s="51"/>
      <c r="O246" s="51"/>
      <c r="P246" s="182"/>
    </row>
    <row r="247" spans="1:18" ht="16.5" thickBot="1" x14ac:dyDescent="0.3">
      <c r="A247" s="70" t="s">
        <v>7</v>
      </c>
      <c r="B247" s="75"/>
      <c r="C247" s="75"/>
      <c r="P247" s="183"/>
    </row>
    <row r="248" spans="1:18" ht="15.75" customHeight="1" x14ac:dyDescent="0.25">
      <c r="A248" s="2" t="s">
        <v>93</v>
      </c>
      <c r="B248" s="77"/>
      <c r="C248" s="36" t="s">
        <v>94</v>
      </c>
      <c r="D248" s="226" t="s">
        <v>95</v>
      </c>
      <c r="E248" s="227"/>
      <c r="F248" s="228"/>
      <c r="G248" s="19" t="s">
        <v>96</v>
      </c>
      <c r="H248" s="239" t="s">
        <v>97</v>
      </c>
      <c r="I248" s="236" t="s">
        <v>98</v>
      </c>
      <c r="J248" s="242" t="s">
        <v>99</v>
      </c>
      <c r="K248" s="236" t="s">
        <v>100</v>
      </c>
      <c r="L248" s="242" t="s">
        <v>101</v>
      </c>
      <c r="M248" s="236" t="s">
        <v>102</v>
      </c>
      <c r="N248" s="236" t="s">
        <v>103</v>
      </c>
      <c r="O248" s="233" t="s">
        <v>104</v>
      </c>
      <c r="P248" s="175" t="s">
        <v>115</v>
      </c>
    </row>
    <row r="249" spans="1:18" ht="16.5" thickBot="1" x14ac:dyDescent="0.3">
      <c r="A249" s="13" t="s">
        <v>105</v>
      </c>
      <c r="B249" s="4"/>
      <c r="C249" s="37" t="s">
        <v>106</v>
      </c>
      <c r="D249" s="229"/>
      <c r="E249" s="230"/>
      <c r="F249" s="231"/>
      <c r="G249" s="15" t="s">
        <v>118</v>
      </c>
      <c r="H249" s="240"/>
      <c r="I249" s="237"/>
      <c r="J249" s="243"/>
      <c r="K249" s="237"/>
      <c r="L249" s="243"/>
      <c r="M249" s="237"/>
      <c r="N249" s="237"/>
      <c r="O249" s="234"/>
      <c r="P249" s="158" t="s">
        <v>116</v>
      </c>
    </row>
    <row r="250" spans="1:18" ht="16.5" thickBot="1" x14ac:dyDescent="0.3">
      <c r="A250" s="8"/>
      <c r="B250" s="88"/>
      <c r="C250" s="52"/>
      <c r="D250" s="59" t="s">
        <v>107</v>
      </c>
      <c r="E250" s="9" t="s">
        <v>108</v>
      </c>
      <c r="F250" s="47" t="s">
        <v>109</v>
      </c>
      <c r="G250" s="9" t="s">
        <v>110</v>
      </c>
      <c r="H250" s="241"/>
      <c r="I250" s="238"/>
      <c r="J250" s="244"/>
      <c r="K250" s="238"/>
      <c r="L250" s="244"/>
      <c r="M250" s="238"/>
      <c r="N250" s="238"/>
      <c r="O250" s="235"/>
      <c r="P250" s="176"/>
    </row>
    <row r="251" spans="1:18" x14ac:dyDescent="0.25">
      <c r="A251" s="2"/>
      <c r="B251" s="11" t="s">
        <v>5</v>
      </c>
      <c r="C251" s="37"/>
      <c r="D251" s="6"/>
      <c r="E251" s="19"/>
      <c r="F251" s="6"/>
      <c r="G251" s="19"/>
      <c r="H251" s="112"/>
      <c r="I251" s="19"/>
      <c r="J251" s="112"/>
      <c r="K251" s="19"/>
      <c r="L251" s="112"/>
      <c r="M251" s="19"/>
      <c r="N251" s="19"/>
      <c r="O251" s="112"/>
      <c r="P251" s="175"/>
    </row>
    <row r="252" spans="1:18" x14ac:dyDescent="0.25">
      <c r="A252" s="13" t="s">
        <v>57</v>
      </c>
      <c r="B252" s="44"/>
      <c r="C252" s="37" t="s">
        <v>58</v>
      </c>
      <c r="D252" s="6">
        <v>2.33</v>
      </c>
      <c r="E252" s="15">
        <v>8.1199999999999992</v>
      </c>
      <c r="F252" s="6">
        <v>15.549999999999997</v>
      </c>
      <c r="G252" s="15">
        <v>144.59999999999997</v>
      </c>
      <c r="H252" s="6">
        <v>3.2999999999999988E-2</v>
      </c>
      <c r="I252" s="15">
        <v>0</v>
      </c>
      <c r="J252" s="6">
        <v>40</v>
      </c>
      <c r="K252" s="15">
        <v>0.62</v>
      </c>
      <c r="L252" s="6">
        <v>8.1</v>
      </c>
      <c r="M252" s="15">
        <v>22.5</v>
      </c>
      <c r="N252" s="15">
        <v>3.9</v>
      </c>
      <c r="O252" s="6">
        <v>0.38</v>
      </c>
      <c r="P252" s="158" t="s">
        <v>131</v>
      </c>
    </row>
    <row r="253" spans="1:18" ht="31.5" x14ac:dyDescent="0.25">
      <c r="A253" s="13" t="s">
        <v>69</v>
      </c>
      <c r="B253" s="44"/>
      <c r="C253" s="37" t="s">
        <v>158</v>
      </c>
      <c r="D253" s="6">
        <v>3.8</v>
      </c>
      <c r="E253" s="15">
        <v>3.82</v>
      </c>
      <c r="F253" s="6">
        <v>21.48</v>
      </c>
      <c r="G253" s="15">
        <v>93.9</v>
      </c>
      <c r="H253" s="6">
        <v>0.1158</v>
      </c>
      <c r="I253" s="15">
        <v>0.56400000000000006</v>
      </c>
      <c r="J253" s="6">
        <v>100.08000000000001</v>
      </c>
      <c r="K253" s="15">
        <v>0.74399999999999999</v>
      </c>
      <c r="L253" s="6">
        <v>247.76400000000001</v>
      </c>
      <c r="M253" s="15">
        <v>296.14799999999997</v>
      </c>
      <c r="N253" s="6">
        <v>39.215999999999994</v>
      </c>
      <c r="O253" s="15">
        <v>1.3319999999999999</v>
      </c>
      <c r="P253" s="191" t="s">
        <v>217</v>
      </c>
    </row>
    <row r="254" spans="1:18" x14ac:dyDescent="0.25">
      <c r="A254" s="13" t="s">
        <v>19</v>
      </c>
      <c r="B254" s="4"/>
      <c r="C254" s="37">
        <v>200</v>
      </c>
      <c r="D254" s="6">
        <v>4.0780000000000003</v>
      </c>
      <c r="E254" s="15">
        <v>3.81</v>
      </c>
      <c r="F254" s="6">
        <v>7.597999999999999</v>
      </c>
      <c r="G254" s="15">
        <v>78.599999999999994</v>
      </c>
      <c r="H254" s="6">
        <v>5.5999999999999994E-2</v>
      </c>
      <c r="I254" s="15">
        <v>1.5879999999999999</v>
      </c>
      <c r="J254" s="6">
        <v>24.4</v>
      </c>
      <c r="K254" s="15">
        <v>0</v>
      </c>
      <c r="L254" s="6">
        <v>151.91999999999999</v>
      </c>
      <c r="M254" s="15">
        <v>124.55999999999999</v>
      </c>
      <c r="N254" s="15">
        <v>21.34</v>
      </c>
      <c r="O254" s="6">
        <v>0.44799999999999995</v>
      </c>
      <c r="P254" s="158" t="s">
        <v>147</v>
      </c>
    </row>
    <row r="255" spans="1:18" x14ac:dyDescent="0.25">
      <c r="A255" s="13" t="s">
        <v>45</v>
      </c>
      <c r="B255" s="4"/>
      <c r="C255" s="37">
        <v>120</v>
      </c>
      <c r="D255" s="7">
        <v>0.48</v>
      </c>
      <c r="E255" s="15">
        <v>0.48</v>
      </c>
      <c r="F255" s="6">
        <v>11.759999999999998</v>
      </c>
      <c r="G255" s="15">
        <v>56.399999999999984</v>
      </c>
      <c r="H255" s="42">
        <v>3.599999999999999E-2</v>
      </c>
      <c r="I255" s="14">
        <v>11.999999999999996</v>
      </c>
      <c r="J255" s="42">
        <v>0</v>
      </c>
      <c r="K255" s="14">
        <v>0.24</v>
      </c>
      <c r="L255" s="42">
        <v>19.2</v>
      </c>
      <c r="M255" s="14">
        <v>13.2</v>
      </c>
      <c r="N255" s="14">
        <v>10.799999999999999</v>
      </c>
      <c r="O255" s="42">
        <v>2.6399999999999997</v>
      </c>
      <c r="P255" s="158" t="s">
        <v>134</v>
      </c>
    </row>
    <row r="256" spans="1:18" ht="16.5" thickBot="1" x14ac:dyDescent="0.3">
      <c r="A256" s="13" t="s">
        <v>27</v>
      </c>
      <c r="B256" s="4"/>
      <c r="C256" s="37">
        <v>30</v>
      </c>
      <c r="D256" s="7">
        <v>2.25</v>
      </c>
      <c r="E256" s="15">
        <v>0.87</v>
      </c>
      <c r="F256" s="28">
        <v>15.419999999999998</v>
      </c>
      <c r="G256" s="7">
        <v>78.599999999999994</v>
      </c>
      <c r="H256" s="7">
        <v>3.3000000000000002E-2</v>
      </c>
      <c r="I256" s="15">
        <v>0</v>
      </c>
      <c r="J256" s="6">
        <v>0</v>
      </c>
      <c r="K256" s="15">
        <v>0.51</v>
      </c>
      <c r="L256" s="6">
        <v>5.7</v>
      </c>
      <c r="M256" s="15">
        <v>19.5</v>
      </c>
      <c r="N256" s="15">
        <v>3.9</v>
      </c>
      <c r="O256" s="6">
        <v>0.36</v>
      </c>
      <c r="P256" s="158" t="s">
        <v>133</v>
      </c>
    </row>
    <row r="257" spans="1:18" ht="16.5" thickBot="1" x14ac:dyDescent="0.3">
      <c r="A257" s="114" t="s">
        <v>112</v>
      </c>
      <c r="B257" s="93"/>
      <c r="C257" s="78">
        <v>540</v>
      </c>
      <c r="D257" s="17">
        <f>SUM(D252:D256)</f>
        <v>12.938000000000001</v>
      </c>
      <c r="E257" s="17">
        <f t="shared" ref="E257:O257" si="47">SUM(E252:E256)</f>
        <v>17.100000000000001</v>
      </c>
      <c r="F257" s="17">
        <f t="shared" si="47"/>
        <v>71.807999999999993</v>
      </c>
      <c r="G257" s="17">
        <f>SUM(G252:G256)</f>
        <v>452.09999999999991</v>
      </c>
      <c r="H257" s="17">
        <f t="shared" si="47"/>
        <v>0.27379999999999993</v>
      </c>
      <c r="I257" s="17">
        <f t="shared" si="47"/>
        <v>14.151999999999997</v>
      </c>
      <c r="J257" s="17">
        <f t="shared" si="47"/>
        <v>164.48000000000002</v>
      </c>
      <c r="K257" s="17">
        <f t="shared" si="47"/>
        <v>2.1139999999999999</v>
      </c>
      <c r="L257" s="17">
        <f t="shared" si="47"/>
        <v>432.68399999999997</v>
      </c>
      <c r="M257" s="17">
        <f t="shared" si="47"/>
        <v>475.90799999999996</v>
      </c>
      <c r="N257" s="17">
        <f t="shared" si="47"/>
        <v>79.155999999999992</v>
      </c>
      <c r="O257" s="17">
        <f t="shared" si="47"/>
        <v>5.1599999999999993</v>
      </c>
      <c r="P257" s="177"/>
    </row>
    <row r="258" spans="1:18" ht="31.5" x14ac:dyDescent="0.25">
      <c r="A258" s="2"/>
      <c r="B258" s="11" t="s">
        <v>113</v>
      </c>
      <c r="C258" s="38"/>
      <c r="D258" s="15"/>
      <c r="E258" s="28"/>
      <c r="F258" s="6"/>
      <c r="G258" s="15"/>
      <c r="H258" s="6"/>
      <c r="I258" s="15"/>
      <c r="J258" s="6"/>
      <c r="K258" s="15"/>
      <c r="L258" s="6"/>
      <c r="M258" s="15"/>
      <c r="N258" s="15"/>
      <c r="O258" s="6"/>
      <c r="P258" s="175"/>
    </row>
    <row r="259" spans="1:18" ht="16.5" thickBot="1" x14ac:dyDescent="0.3">
      <c r="A259" s="20" t="s">
        <v>54</v>
      </c>
      <c r="B259" s="4"/>
      <c r="C259" s="21">
        <v>200</v>
      </c>
      <c r="D259" s="22">
        <v>5.8</v>
      </c>
      <c r="E259" s="23">
        <v>5</v>
      </c>
      <c r="F259" s="24">
        <v>9.6</v>
      </c>
      <c r="G259" s="23">
        <v>107</v>
      </c>
      <c r="H259" s="24">
        <v>0.08</v>
      </c>
      <c r="I259" s="23">
        <v>2.6</v>
      </c>
      <c r="J259" s="24">
        <v>40</v>
      </c>
      <c r="K259" s="23"/>
      <c r="L259" s="24">
        <v>240</v>
      </c>
      <c r="M259" s="23">
        <v>180</v>
      </c>
      <c r="N259" s="23">
        <v>28</v>
      </c>
      <c r="O259" s="24">
        <v>0.2</v>
      </c>
      <c r="P259" s="158" t="s">
        <v>137</v>
      </c>
    </row>
    <row r="260" spans="1:18" ht="16.5" thickBot="1" x14ac:dyDescent="0.3">
      <c r="A260" s="114" t="s">
        <v>112</v>
      </c>
      <c r="B260" s="93"/>
      <c r="C260" s="97">
        <f t="shared" ref="C260:O260" si="48">SUM(C259:C259)</f>
        <v>200</v>
      </c>
      <c r="D260" s="97">
        <f t="shared" si="48"/>
        <v>5.8</v>
      </c>
      <c r="E260" s="97">
        <f t="shared" si="48"/>
        <v>5</v>
      </c>
      <c r="F260" s="97">
        <f t="shared" si="48"/>
        <v>9.6</v>
      </c>
      <c r="G260" s="97">
        <f t="shared" si="48"/>
        <v>107</v>
      </c>
      <c r="H260" s="97">
        <f t="shared" si="48"/>
        <v>0.08</v>
      </c>
      <c r="I260" s="97">
        <f t="shared" si="48"/>
        <v>2.6</v>
      </c>
      <c r="J260" s="97">
        <f t="shared" si="48"/>
        <v>40</v>
      </c>
      <c r="K260" s="97">
        <f t="shared" si="48"/>
        <v>0</v>
      </c>
      <c r="L260" s="97">
        <f t="shared" si="48"/>
        <v>240</v>
      </c>
      <c r="M260" s="97">
        <f t="shared" si="48"/>
        <v>180</v>
      </c>
      <c r="N260" s="97">
        <f t="shared" si="48"/>
        <v>28</v>
      </c>
      <c r="O260" s="97">
        <f t="shared" si="48"/>
        <v>0.2</v>
      </c>
      <c r="P260" s="177"/>
    </row>
    <row r="261" spans="1:18" ht="24.75" thickBot="1" x14ac:dyDescent="0.3">
      <c r="A261" s="224" t="s">
        <v>298</v>
      </c>
      <c r="B261" s="225"/>
      <c r="C261" s="17">
        <f>C257+C260</f>
        <v>740</v>
      </c>
      <c r="D261" s="17">
        <f>D257+D260</f>
        <v>18.738</v>
      </c>
      <c r="E261" s="17">
        <f t="shared" ref="E261:O261" si="49">E257+E260</f>
        <v>22.1</v>
      </c>
      <c r="F261" s="17">
        <f t="shared" si="49"/>
        <v>81.407999999999987</v>
      </c>
      <c r="G261" s="17">
        <f>G257+G260</f>
        <v>559.09999999999991</v>
      </c>
      <c r="H261" s="17">
        <f t="shared" si="49"/>
        <v>0.35379999999999995</v>
      </c>
      <c r="I261" s="17">
        <f t="shared" si="49"/>
        <v>16.751999999999999</v>
      </c>
      <c r="J261" s="17">
        <f t="shared" si="49"/>
        <v>204.48000000000002</v>
      </c>
      <c r="K261" s="17">
        <f t="shared" si="49"/>
        <v>2.1139999999999999</v>
      </c>
      <c r="L261" s="17">
        <f t="shared" si="49"/>
        <v>672.68399999999997</v>
      </c>
      <c r="M261" s="17">
        <f t="shared" si="49"/>
        <v>655.9079999999999</v>
      </c>
      <c r="N261" s="17">
        <f t="shared" si="49"/>
        <v>107.15599999999999</v>
      </c>
      <c r="O261" s="17">
        <f t="shared" si="49"/>
        <v>5.3599999999999994</v>
      </c>
      <c r="P261" s="208"/>
      <c r="Q261" s="103">
        <f>G261/2350</f>
        <v>0.23791489361702123</v>
      </c>
      <c r="R261" s="126" t="s">
        <v>262</v>
      </c>
    </row>
    <row r="262" spans="1:18" x14ac:dyDescent="0.25">
      <c r="A262" s="13"/>
      <c r="B262" s="44" t="s">
        <v>10</v>
      </c>
      <c r="C262" s="38"/>
      <c r="D262" s="6"/>
      <c r="E262" s="15"/>
      <c r="F262" s="6"/>
      <c r="G262" s="15"/>
      <c r="H262" s="6"/>
      <c r="I262" s="15"/>
      <c r="J262" s="6"/>
      <c r="K262" s="15"/>
      <c r="L262" s="6"/>
      <c r="M262" s="15"/>
      <c r="N262" s="15"/>
      <c r="O262" s="6"/>
      <c r="P262" s="158"/>
    </row>
    <row r="263" spans="1:18" x14ac:dyDescent="0.25">
      <c r="A263" s="13" t="s">
        <v>67</v>
      </c>
      <c r="B263" s="44"/>
      <c r="C263" s="38">
        <v>60</v>
      </c>
      <c r="D263" s="6">
        <v>0.48</v>
      </c>
      <c r="E263" s="15">
        <v>0.06</v>
      </c>
      <c r="F263" s="6">
        <v>1.4999999999999998</v>
      </c>
      <c r="G263" s="15">
        <v>8.3999999999999986</v>
      </c>
      <c r="H263" s="6">
        <v>1.7999999999999995E-2</v>
      </c>
      <c r="I263" s="15">
        <v>5.9999999999999982</v>
      </c>
      <c r="J263" s="6"/>
      <c r="K263" s="15">
        <v>0.06</v>
      </c>
      <c r="L263" s="6">
        <v>13.799999999999999</v>
      </c>
      <c r="M263" s="15">
        <v>25.199999999999996</v>
      </c>
      <c r="N263" s="28">
        <v>8.3999999999999986</v>
      </c>
      <c r="O263" s="6">
        <v>0.35999999999999993</v>
      </c>
      <c r="P263" s="158" t="s">
        <v>139</v>
      </c>
    </row>
    <row r="264" spans="1:18" ht="31.5" x14ac:dyDescent="0.25">
      <c r="A264" s="13" t="s">
        <v>288</v>
      </c>
      <c r="B264" s="44"/>
      <c r="C264" s="38" t="s">
        <v>180</v>
      </c>
      <c r="D264" s="148">
        <v>1.8740000000000001</v>
      </c>
      <c r="E264" s="149">
        <v>9.5719999999999992</v>
      </c>
      <c r="F264" s="148">
        <v>9.9440000000000008</v>
      </c>
      <c r="G264" s="149">
        <v>102.00000000000001</v>
      </c>
      <c r="H264" s="148">
        <v>7.6999999999999999E-2</v>
      </c>
      <c r="I264" s="149">
        <v>6.74</v>
      </c>
      <c r="J264" s="148">
        <v>10</v>
      </c>
      <c r="K264" s="149">
        <v>1.9100000000000001</v>
      </c>
      <c r="L264" s="148">
        <v>32.120000000000005</v>
      </c>
      <c r="M264" s="149">
        <v>51.480000000000004</v>
      </c>
      <c r="N264" s="152">
        <v>20.240000000000002</v>
      </c>
      <c r="O264" s="148">
        <v>0.76000000000000012</v>
      </c>
      <c r="P264" s="185" t="s">
        <v>224</v>
      </c>
    </row>
    <row r="265" spans="1:18" x14ac:dyDescent="0.25">
      <c r="A265" s="13" t="s">
        <v>44</v>
      </c>
      <c r="B265" s="44"/>
      <c r="C265" s="38" t="s">
        <v>153</v>
      </c>
      <c r="D265" s="148">
        <v>14.44</v>
      </c>
      <c r="E265" s="149">
        <v>12.25</v>
      </c>
      <c r="F265" s="148">
        <v>3.78</v>
      </c>
      <c r="G265" s="149">
        <v>181</v>
      </c>
      <c r="H265" s="148">
        <v>0.03</v>
      </c>
      <c r="I265" s="149">
        <v>0.37</v>
      </c>
      <c r="J265" s="148">
        <v>16.899999999999999</v>
      </c>
      <c r="K265" s="149">
        <v>0.49</v>
      </c>
      <c r="L265" s="148">
        <v>33.58</v>
      </c>
      <c r="M265" s="149">
        <v>124.92</v>
      </c>
      <c r="N265" s="152">
        <v>19.809999999999999</v>
      </c>
      <c r="O265" s="148">
        <v>1.98</v>
      </c>
      <c r="P265" s="185" t="s">
        <v>223</v>
      </c>
    </row>
    <row r="266" spans="1:18" ht="31.5" x14ac:dyDescent="0.25">
      <c r="A266" s="13" t="s">
        <v>280</v>
      </c>
      <c r="B266" s="44"/>
      <c r="C266" s="14" t="s">
        <v>209</v>
      </c>
      <c r="D266" s="6">
        <v>5.6834520958083825</v>
      </c>
      <c r="E266" s="15">
        <v>2.8396586826347305</v>
      </c>
      <c r="F266" s="6">
        <v>31.958922155688626</v>
      </c>
      <c r="G266" s="15">
        <v>176.06047904191615</v>
      </c>
      <c r="H266" s="6">
        <v>5.6999999999999988E-2</v>
      </c>
      <c r="I266" s="15"/>
      <c r="J266" s="6"/>
      <c r="K266" s="15">
        <v>0.80543413173652689</v>
      </c>
      <c r="L266" s="6">
        <v>11.910062874251494</v>
      </c>
      <c r="M266" s="15">
        <v>38.065953592814367</v>
      </c>
      <c r="N266" s="6">
        <v>8.6189999999999998</v>
      </c>
      <c r="O266" s="15">
        <v>0.85798802395209584</v>
      </c>
      <c r="P266" s="187" t="s">
        <v>239</v>
      </c>
    </row>
    <row r="267" spans="1:18" x14ac:dyDescent="0.25">
      <c r="A267" s="13" t="s">
        <v>321</v>
      </c>
      <c r="B267" s="44"/>
      <c r="C267" s="38" t="s">
        <v>175</v>
      </c>
      <c r="D267" s="6">
        <v>0.34599999999999997</v>
      </c>
      <c r="E267" s="15">
        <v>7.5999999999999998E-2</v>
      </c>
      <c r="F267" s="6">
        <v>31.846000000000004</v>
      </c>
      <c r="G267" s="15">
        <v>130.19999999999999</v>
      </c>
      <c r="H267" s="6">
        <v>2.1999999999999999E-2</v>
      </c>
      <c r="I267" s="15">
        <v>0</v>
      </c>
      <c r="J267" s="6">
        <v>0</v>
      </c>
      <c r="K267" s="15">
        <v>7.5999999999999998E-2</v>
      </c>
      <c r="L267" s="6">
        <v>20.380000000000003</v>
      </c>
      <c r="M267" s="15">
        <v>19.36</v>
      </c>
      <c r="N267" s="28">
        <v>8.1199999999999992</v>
      </c>
      <c r="O267" s="6">
        <v>0.45599999999999996</v>
      </c>
      <c r="P267" s="158" t="s">
        <v>141</v>
      </c>
    </row>
    <row r="268" spans="1:18" x14ac:dyDescent="0.25">
      <c r="A268" s="13" t="s">
        <v>11</v>
      </c>
      <c r="B268" s="4"/>
      <c r="C268" s="14">
        <v>50</v>
      </c>
      <c r="D268" s="49">
        <v>3.3</v>
      </c>
      <c r="E268" s="23">
        <v>0.6</v>
      </c>
      <c r="F268" s="65">
        <v>19.8</v>
      </c>
      <c r="G268" s="66">
        <v>99</v>
      </c>
      <c r="H268" s="6">
        <v>8.5000000000000006E-2</v>
      </c>
      <c r="I268" s="15">
        <v>0</v>
      </c>
      <c r="J268" s="6">
        <v>0</v>
      </c>
      <c r="K268" s="15">
        <v>0.7</v>
      </c>
      <c r="L268" s="6">
        <v>14.5</v>
      </c>
      <c r="M268" s="15">
        <v>75</v>
      </c>
      <c r="N268" s="28">
        <v>23.5</v>
      </c>
      <c r="O268" s="15">
        <v>1.95</v>
      </c>
      <c r="P268" s="178" t="s">
        <v>143</v>
      </c>
    </row>
    <row r="269" spans="1:18" ht="16.5" thickBot="1" x14ac:dyDescent="0.3">
      <c r="A269" s="13" t="s">
        <v>25</v>
      </c>
      <c r="B269" s="4"/>
      <c r="C269" s="14">
        <v>40</v>
      </c>
      <c r="D269" s="15">
        <v>3.04</v>
      </c>
      <c r="E269" s="144">
        <v>0.32000000000000006</v>
      </c>
      <c r="F269" s="6">
        <v>19.680000000000003</v>
      </c>
      <c r="G269" s="30">
        <v>94</v>
      </c>
      <c r="H269" s="14">
        <v>4.4000000000000004E-2</v>
      </c>
      <c r="I269" s="58">
        <v>0</v>
      </c>
      <c r="J269" s="14">
        <v>0</v>
      </c>
      <c r="K269" s="14">
        <v>0.44000000000000006</v>
      </c>
      <c r="L269" s="14">
        <v>8</v>
      </c>
      <c r="M269" s="14">
        <v>26</v>
      </c>
      <c r="N269" s="14">
        <v>5.6000000000000005</v>
      </c>
      <c r="O269" s="42">
        <v>0.44000000000000006</v>
      </c>
      <c r="P269" s="176" t="s">
        <v>133</v>
      </c>
    </row>
    <row r="270" spans="1:18" ht="19.5" customHeight="1" thickBot="1" x14ac:dyDescent="0.3">
      <c r="A270" s="114" t="s">
        <v>114</v>
      </c>
      <c r="B270" s="95"/>
      <c r="C270" s="78">
        <v>815</v>
      </c>
      <c r="D270" s="17">
        <f>SUM(D263:D269)</f>
        <v>29.163452095808381</v>
      </c>
      <c r="E270" s="17">
        <f>SUM(E263:E269)</f>
        <v>25.717658682634731</v>
      </c>
      <c r="F270" s="17">
        <f t="shared" ref="F270:O270" si="50">SUM(F263:F269)</f>
        <v>118.50892215568864</v>
      </c>
      <c r="G270" s="17">
        <f>SUM(G263:G269)</f>
        <v>790.66047904191612</v>
      </c>
      <c r="H270" s="17">
        <f t="shared" si="50"/>
        <v>0.33299999999999996</v>
      </c>
      <c r="I270" s="17">
        <f t="shared" si="50"/>
        <v>13.109999999999998</v>
      </c>
      <c r="J270" s="17">
        <f t="shared" si="50"/>
        <v>26.9</v>
      </c>
      <c r="K270" s="17">
        <f t="shared" si="50"/>
        <v>4.4814341317365276</v>
      </c>
      <c r="L270" s="17">
        <f t="shared" si="50"/>
        <v>134.2900628742515</v>
      </c>
      <c r="M270" s="17">
        <f t="shared" si="50"/>
        <v>360.0259535928144</v>
      </c>
      <c r="N270" s="17">
        <f t="shared" si="50"/>
        <v>94.289000000000001</v>
      </c>
      <c r="O270" s="17">
        <f t="shared" si="50"/>
        <v>6.8039880239520958</v>
      </c>
      <c r="P270" s="177"/>
      <c r="Q270" s="103">
        <f>G270/2350</f>
        <v>0.33645126767741113</v>
      </c>
      <c r="R270" s="129" t="s">
        <v>263</v>
      </c>
    </row>
    <row r="271" spans="1:18" ht="16.5" thickBot="1" x14ac:dyDescent="0.3">
      <c r="A271" s="13" t="s">
        <v>314</v>
      </c>
      <c r="B271" s="44"/>
      <c r="C271" s="162">
        <v>500</v>
      </c>
      <c r="D271" s="161">
        <v>0</v>
      </c>
      <c r="E271" s="160">
        <v>0</v>
      </c>
      <c r="F271" s="159">
        <v>0</v>
      </c>
      <c r="G271" s="161">
        <v>0</v>
      </c>
      <c r="H271" s="161">
        <v>0</v>
      </c>
      <c r="I271" s="161">
        <v>0</v>
      </c>
      <c r="J271" s="161">
        <v>0</v>
      </c>
      <c r="K271" s="161">
        <v>0</v>
      </c>
      <c r="L271" s="161">
        <v>0</v>
      </c>
      <c r="M271" s="161">
        <v>0</v>
      </c>
      <c r="N271" s="161">
        <v>0</v>
      </c>
      <c r="O271" s="161">
        <v>0</v>
      </c>
      <c r="P271" s="179"/>
      <c r="R271" s="129"/>
    </row>
    <row r="272" spans="1:18" ht="18.75" customHeight="1" thickBot="1" x14ac:dyDescent="0.3">
      <c r="A272" s="114" t="s">
        <v>120</v>
      </c>
      <c r="B272" s="95"/>
      <c r="C272" s="17">
        <f>C257+C260+C270+C271</f>
        <v>2055</v>
      </c>
      <c r="D272" s="17">
        <f>D257+D260+D270+D271</f>
        <v>47.901452095808381</v>
      </c>
      <c r="E272" s="17">
        <f t="shared" ref="E272:O272" si="51">E257+E260+E270+E271</f>
        <v>47.817658682634729</v>
      </c>
      <c r="F272" s="17">
        <f t="shared" si="51"/>
        <v>199.91692215568861</v>
      </c>
      <c r="G272" s="17">
        <f t="shared" si="51"/>
        <v>1349.7604790419159</v>
      </c>
      <c r="H272" s="17">
        <f t="shared" si="51"/>
        <v>0.68679999999999986</v>
      </c>
      <c r="I272" s="17">
        <f t="shared" si="51"/>
        <v>29.861999999999995</v>
      </c>
      <c r="J272" s="17">
        <f t="shared" si="51"/>
        <v>231.38000000000002</v>
      </c>
      <c r="K272" s="17">
        <f t="shared" si="51"/>
        <v>6.5954341317365275</v>
      </c>
      <c r="L272" s="17">
        <f t="shared" si="51"/>
        <v>806.97406287425144</v>
      </c>
      <c r="M272" s="17">
        <f t="shared" si="51"/>
        <v>1015.9339535928143</v>
      </c>
      <c r="N272" s="17">
        <f t="shared" si="51"/>
        <v>201.44499999999999</v>
      </c>
      <c r="O272" s="17">
        <f t="shared" si="51"/>
        <v>12.163988023952095</v>
      </c>
      <c r="P272" s="177"/>
      <c r="Q272" s="103">
        <f>G272/2350</f>
        <v>0.5743661612944323</v>
      </c>
      <c r="R272" s="126" t="s">
        <v>264</v>
      </c>
    </row>
    <row r="273" spans="1:16" x14ac:dyDescent="0.25">
      <c r="A273" s="33"/>
      <c r="B273" s="11"/>
      <c r="C273" s="79"/>
      <c r="D273" s="51"/>
      <c r="E273" s="51"/>
      <c r="F273" s="51"/>
      <c r="G273" s="51"/>
      <c r="H273" s="51"/>
      <c r="I273" s="51"/>
      <c r="J273" s="51"/>
      <c r="K273" s="51"/>
      <c r="L273" s="51"/>
      <c r="M273" s="51"/>
      <c r="N273" s="51"/>
      <c r="O273" s="51"/>
      <c r="P273" s="182"/>
    </row>
    <row r="274" spans="1:16" x14ac:dyDescent="0.25">
      <c r="A274" s="33"/>
      <c r="B274" s="44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200"/>
    </row>
    <row r="275" spans="1:16" ht="16.5" thickBot="1" x14ac:dyDescent="0.3">
      <c r="A275" s="70" t="s">
        <v>8</v>
      </c>
      <c r="B275" s="75"/>
      <c r="C275" s="75"/>
      <c r="P275" s="183"/>
    </row>
    <row r="276" spans="1:16" ht="15.75" customHeight="1" x14ac:dyDescent="0.25">
      <c r="A276" s="2" t="s">
        <v>93</v>
      </c>
      <c r="B276" s="77"/>
      <c r="C276" s="36" t="s">
        <v>94</v>
      </c>
      <c r="D276" s="226" t="s">
        <v>95</v>
      </c>
      <c r="E276" s="227"/>
      <c r="F276" s="228"/>
      <c r="G276" s="19" t="s">
        <v>96</v>
      </c>
      <c r="H276" s="239" t="s">
        <v>97</v>
      </c>
      <c r="I276" s="236" t="s">
        <v>98</v>
      </c>
      <c r="J276" s="242" t="s">
        <v>99</v>
      </c>
      <c r="K276" s="236" t="s">
        <v>100</v>
      </c>
      <c r="L276" s="242" t="s">
        <v>101</v>
      </c>
      <c r="M276" s="236" t="s">
        <v>102</v>
      </c>
      <c r="N276" s="236" t="s">
        <v>103</v>
      </c>
      <c r="O276" s="233" t="s">
        <v>104</v>
      </c>
      <c r="P276" s="175" t="s">
        <v>115</v>
      </c>
    </row>
    <row r="277" spans="1:16" ht="16.5" thickBot="1" x14ac:dyDescent="0.3">
      <c r="A277" s="13" t="s">
        <v>105</v>
      </c>
      <c r="B277" s="4"/>
      <c r="C277" s="37" t="s">
        <v>106</v>
      </c>
      <c r="D277" s="229"/>
      <c r="E277" s="230"/>
      <c r="F277" s="231"/>
      <c r="G277" s="15" t="s">
        <v>118</v>
      </c>
      <c r="H277" s="240"/>
      <c r="I277" s="237"/>
      <c r="J277" s="243"/>
      <c r="K277" s="237"/>
      <c r="L277" s="243"/>
      <c r="M277" s="237"/>
      <c r="N277" s="237"/>
      <c r="O277" s="234"/>
      <c r="P277" s="158" t="s">
        <v>116</v>
      </c>
    </row>
    <row r="278" spans="1:16" ht="16.5" thickBot="1" x14ac:dyDescent="0.3">
      <c r="A278" s="8"/>
      <c r="B278" s="88"/>
      <c r="C278" s="52"/>
      <c r="D278" s="59" t="s">
        <v>107</v>
      </c>
      <c r="E278" s="9" t="s">
        <v>108</v>
      </c>
      <c r="F278" s="47" t="s">
        <v>109</v>
      </c>
      <c r="G278" s="9" t="s">
        <v>110</v>
      </c>
      <c r="H278" s="241"/>
      <c r="I278" s="238"/>
      <c r="J278" s="244"/>
      <c r="K278" s="238"/>
      <c r="L278" s="244"/>
      <c r="M278" s="238"/>
      <c r="N278" s="238"/>
      <c r="O278" s="235"/>
      <c r="P278" s="176"/>
    </row>
    <row r="279" spans="1:16" x14ac:dyDescent="0.25">
      <c r="A279" s="2"/>
      <c r="B279" s="11" t="s">
        <v>5</v>
      </c>
      <c r="C279" s="37"/>
      <c r="D279" s="6"/>
      <c r="E279" s="19"/>
      <c r="F279" s="6"/>
      <c r="G279" s="19"/>
      <c r="H279" s="112"/>
      <c r="I279" s="19"/>
      <c r="J279" s="112"/>
      <c r="K279" s="19"/>
      <c r="L279" s="112"/>
      <c r="M279" s="19"/>
      <c r="N279" s="19"/>
      <c r="O279" s="112"/>
      <c r="P279" s="175"/>
    </row>
    <row r="280" spans="1:16" x14ac:dyDescent="0.25">
      <c r="A280" s="13" t="s">
        <v>56</v>
      </c>
      <c r="B280" s="44"/>
      <c r="C280" s="37" t="s">
        <v>55</v>
      </c>
      <c r="D280" s="6">
        <v>6.2750000000000004</v>
      </c>
      <c r="E280" s="15">
        <v>12.11</v>
      </c>
      <c r="F280" s="6">
        <v>15.549999999999997</v>
      </c>
      <c r="G280" s="15">
        <v>196.09999999999997</v>
      </c>
      <c r="H280" s="6">
        <v>3.7999999999999985E-2</v>
      </c>
      <c r="I280" s="15">
        <v>0.105</v>
      </c>
      <c r="J280" s="6">
        <v>71.5</v>
      </c>
      <c r="K280" s="15">
        <v>0.67999999999999994</v>
      </c>
      <c r="L280" s="6">
        <v>158.09999999999997</v>
      </c>
      <c r="M280" s="15">
        <v>112.49999999999999</v>
      </c>
      <c r="N280" s="15">
        <v>12.149999999999999</v>
      </c>
      <c r="O280" s="6">
        <v>0.48499999999999999</v>
      </c>
      <c r="P280" s="158" t="s">
        <v>146</v>
      </c>
    </row>
    <row r="281" spans="1:16" x14ac:dyDescent="0.25">
      <c r="A281" s="13" t="s">
        <v>68</v>
      </c>
      <c r="B281" s="44"/>
      <c r="C281" s="37">
        <v>150</v>
      </c>
      <c r="D281" s="6">
        <v>12.1</v>
      </c>
      <c r="E281" s="15">
        <v>13.05</v>
      </c>
      <c r="F281" s="6">
        <v>9.6379310344827598</v>
      </c>
      <c r="G281" s="15">
        <v>187.6</v>
      </c>
      <c r="H281" s="6">
        <v>0.10344827586206896</v>
      </c>
      <c r="I281" s="15">
        <v>0.25862068965517243</v>
      </c>
      <c r="J281" s="6">
        <v>324.56896551724139</v>
      </c>
      <c r="K281" s="15">
        <v>0.75</v>
      </c>
      <c r="L281" s="6">
        <v>103.08620689655173</v>
      </c>
      <c r="M281" s="15">
        <v>225.77586206896552</v>
      </c>
      <c r="N281" s="15">
        <v>16.137931034482762</v>
      </c>
      <c r="O281" s="6">
        <v>2.6379310344827589</v>
      </c>
      <c r="P281" s="158" t="s">
        <v>182</v>
      </c>
    </row>
    <row r="282" spans="1:16" x14ac:dyDescent="0.25">
      <c r="A282" s="13" t="s">
        <v>17</v>
      </c>
      <c r="B282" s="4"/>
      <c r="C282" s="37" t="s">
        <v>163</v>
      </c>
      <c r="D282" s="6">
        <v>0.38</v>
      </c>
      <c r="E282" s="15">
        <v>9.69E-2</v>
      </c>
      <c r="F282" s="6">
        <v>10.056000000000001</v>
      </c>
      <c r="G282" s="15">
        <v>42.66</v>
      </c>
      <c r="H282" s="6">
        <v>1.9000000000000002E-3</v>
      </c>
      <c r="I282" s="15">
        <v>0.19000000000000003</v>
      </c>
      <c r="J282" s="6">
        <v>0</v>
      </c>
      <c r="K282" s="15">
        <v>0</v>
      </c>
      <c r="L282" s="6">
        <v>18.939</v>
      </c>
      <c r="M282" s="15">
        <v>15.656000000000002</v>
      </c>
      <c r="N282" s="15">
        <v>8.3600000000000012</v>
      </c>
      <c r="O282" s="6">
        <v>1.5880000000000001</v>
      </c>
      <c r="P282" s="158" t="s">
        <v>226</v>
      </c>
    </row>
    <row r="283" spans="1:16" x14ac:dyDescent="0.25">
      <c r="A283" s="13" t="s">
        <v>45</v>
      </c>
      <c r="B283" s="4"/>
      <c r="C283" s="37">
        <v>120</v>
      </c>
      <c r="D283" s="7">
        <v>0.48</v>
      </c>
      <c r="E283" s="15">
        <v>0.48</v>
      </c>
      <c r="F283" s="6">
        <v>11.759999999999998</v>
      </c>
      <c r="G283" s="15">
        <v>56.399999999999984</v>
      </c>
      <c r="H283" s="42">
        <v>3.599999999999999E-2</v>
      </c>
      <c r="I283" s="14">
        <v>11.999999999999996</v>
      </c>
      <c r="J283" s="42">
        <v>0</v>
      </c>
      <c r="K283" s="14">
        <v>0.24</v>
      </c>
      <c r="L283" s="42">
        <v>19.2</v>
      </c>
      <c r="M283" s="14">
        <v>13.2</v>
      </c>
      <c r="N283" s="14">
        <v>10.799999999999999</v>
      </c>
      <c r="O283" s="42">
        <v>2.6399999999999997</v>
      </c>
      <c r="P283" s="158" t="s">
        <v>134</v>
      </c>
    </row>
    <row r="284" spans="1:16" ht="16.5" thickBot="1" x14ac:dyDescent="0.3">
      <c r="A284" s="13" t="s">
        <v>27</v>
      </c>
      <c r="B284" s="4"/>
      <c r="C284" s="37">
        <v>30</v>
      </c>
      <c r="D284" s="7">
        <v>2.25</v>
      </c>
      <c r="E284" s="15">
        <v>0.87</v>
      </c>
      <c r="F284" s="28">
        <v>15.419999999999998</v>
      </c>
      <c r="G284" s="7">
        <v>78.599999999999994</v>
      </c>
      <c r="H284" s="7">
        <v>3.3000000000000002E-2</v>
      </c>
      <c r="I284" s="15">
        <v>0</v>
      </c>
      <c r="J284" s="6">
        <v>0</v>
      </c>
      <c r="K284" s="15">
        <v>0.51</v>
      </c>
      <c r="L284" s="6">
        <v>5.7</v>
      </c>
      <c r="M284" s="15">
        <v>19.5</v>
      </c>
      <c r="N284" s="15">
        <v>3.9</v>
      </c>
      <c r="O284" s="6">
        <v>0.36</v>
      </c>
      <c r="P284" s="158" t="s">
        <v>133</v>
      </c>
    </row>
    <row r="285" spans="1:16" ht="16.5" thickBot="1" x14ac:dyDescent="0.3">
      <c r="A285" s="114" t="s">
        <v>112</v>
      </c>
      <c r="B285" s="93"/>
      <c r="C285" s="78">
        <v>555</v>
      </c>
      <c r="D285" s="17">
        <f>SUM(D280:D284)</f>
        <v>21.484999999999999</v>
      </c>
      <c r="E285" s="17">
        <f t="shared" ref="E285:O285" si="52">SUM(E280:E284)</f>
        <v>26.606900000000003</v>
      </c>
      <c r="F285" s="17">
        <f t="shared" si="52"/>
        <v>62.423931034482749</v>
      </c>
      <c r="G285" s="17">
        <f>SUM(G280:G284)</f>
        <v>561.3599999999999</v>
      </c>
      <c r="H285" s="17">
        <f t="shared" si="52"/>
        <v>0.21234827586206897</v>
      </c>
      <c r="I285" s="17">
        <f t="shared" si="52"/>
        <v>12.553620689655169</v>
      </c>
      <c r="J285" s="17">
        <f t="shared" si="52"/>
        <v>396.06896551724139</v>
      </c>
      <c r="K285" s="17">
        <f t="shared" si="52"/>
        <v>2.1799999999999997</v>
      </c>
      <c r="L285" s="17">
        <f t="shared" si="52"/>
        <v>305.02520689655171</v>
      </c>
      <c r="M285" s="17">
        <f t="shared" si="52"/>
        <v>386.63186206896552</v>
      </c>
      <c r="N285" s="17">
        <f t="shared" si="52"/>
        <v>51.347931034482755</v>
      </c>
      <c r="O285" s="17">
        <f t="shared" si="52"/>
        <v>7.7109310344827584</v>
      </c>
      <c r="P285" s="177"/>
    </row>
    <row r="286" spans="1:16" ht="31.5" x14ac:dyDescent="0.25">
      <c r="A286" s="2"/>
      <c r="B286" s="11" t="s">
        <v>113</v>
      </c>
      <c r="C286" s="38"/>
      <c r="D286" s="15"/>
      <c r="E286" s="28"/>
      <c r="F286" s="15"/>
      <c r="G286" s="28"/>
      <c r="H286" s="6"/>
      <c r="I286" s="15"/>
      <c r="J286" s="6"/>
      <c r="K286" s="15"/>
      <c r="L286" s="6"/>
      <c r="M286" s="15"/>
      <c r="N286" s="15"/>
      <c r="O286" s="6"/>
      <c r="P286" s="175"/>
    </row>
    <row r="287" spans="1:16" ht="16.5" thickBot="1" x14ac:dyDescent="0.3">
      <c r="A287" s="71" t="s">
        <v>24</v>
      </c>
      <c r="B287" s="4"/>
      <c r="C287" s="14">
        <v>180</v>
      </c>
      <c r="D287" s="6">
        <v>0.9</v>
      </c>
      <c r="E287" s="15">
        <v>0</v>
      </c>
      <c r="F287" s="6">
        <v>18.18</v>
      </c>
      <c r="G287" s="15">
        <v>76.319999999999993</v>
      </c>
      <c r="H287" s="42">
        <v>1.9799999999999998E-2</v>
      </c>
      <c r="I287" s="14">
        <v>3.5999999999999996</v>
      </c>
      <c r="J287" s="42">
        <v>0</v>
      </c>
      <c r="K287" s="14">
        <v>0.18000000000000002</v>
      </c>
      <c r="L287" s="42">
        <v>12.6</v>
      </c>
      <c r="M287" s="14">
        <v>12.6</v>
      </c>
      <c r="N287" s="14">
        <v>7.2</v>
      </c>
      <c r="O287" s="42">
        <v>2.52</v>
      </c>
      <c r="P287" s="158" t="s">
        <v>142</v>
      </c>
    </row>
    <row r="288" spans="1:16" ht="16.5" thickBot="1" x14ac:dyDescent="0.3">
      <c r="A288" s="114" t="s">
        <v>112</v>
      </c>
      <c r="B288" s="93"/>
      <c r="C288" s="16">
        <v>180</v>
      </c>
      <c r="D288" s="17">
        <f t="shared" ref="D288:O288" si="53">SUM(D287:D287)</f>
        <v>0.9</v>
      </c>
      <c r="E288" s="17">
        <f t="shared" si="53"/>
        <v>0</v>
      </c>
      <c r="F288" s="17">
        <f t="shared" si="53"/>
        <v>18.18</v>
      </c>
      <c r="G288" s="17">
        <f t="shared" si="53"/>
        <v>76.319999999999993</v>
      </c>
      <c r="H288" s="31">
        <f t="shared" si="53"/>
        <v>1.9799999999999998E-2</v>
      </c>
      <c r="I288" s="17">
        <f t="shared" si="53"/>
        <v>3.5999999999999996</v>
      </c>
      <c r="J288" s="31">
        <f t="shared" si="53"/>
        <v>0</v>
      </c>
      <c r="K288" s="17">
        <f t="shared" si="53"/>
        <v>0.18000000000000002</v>
      </c>
      <c r="L288" s="31">
        <f t="shared" si="53"/>
        <v>12.6</v>
      </c>
      <c r="M288" s="17">
        <f t="shared" si="53"/>
        <v>12.6</v>
      </c>
      <c r="N288" s="31">
        <f t="shared" si="53"/>
        <v>7.2</v>
      </c>
      <c r="O288" s="17">
        <f t="shared" si="53"/>
        <v>2.52</v>
      </c>
      <c r="P288" s="177"/>
    </row>
    <row r="289" spans="1:18" ht="18.75" customHeight="1" thickBot="1" x14ac:dyDescent="0.3">
      <c r="A289" s="224" t="s">
        <v>298</v>
      </c>
      <c r="B289" s="225"/>
      <c r="C289" s="78">
        <f>C285+C288</f>
        <v>735</v>
      </c>
      <c r="D289" s="17">
        <f>D285+D288</f>
        <v>22.384999999999998</v>
      </c>
      <c r="E289" s="17">
        <f t="shared" ref="E289:O289" si="54">E285+E288</f>
        <v>26.606900000000003</v>
      </c>
      <c r="F289" s="17">
        <f t="shared" si="54"/>
        <v>80.603931034482741</v>
      </c>
      <c r="G289" s="17">
        <f t="shared" si="54"/>
        <v>637.67999999999984</v>
      </c>
      <c r="H289" s="17">
        <f t="shared" si="54"/>
        <v>0.23214827586206899</v>
      </c>
      <c r="I289" s="17">
        <f t="shared" si="54"/>
        <v>16.15362068965517</v>
      </c>
      <c r="J289" s="17">
        <f t="shared" si="54"/>
        <v>396.06896551724139</v>
      </c>
      <c r="K289" s="17">
        <f t="shared" si="54"/>
        <v>2.36</v>
      </c>
      <c r="L289" s="17">
        <f t="shared" si="54"/>
        <v>317.62520689655173</v>
      </c>
      <c r="M289" s="17">
        <f t="shared" si="54"/>
        <v>399.23186206896554</v>
      </c>
      <c r="N289" s="17">
        <f t="shared" si="54"/>
        <v>58.547931034482758</v>
      </c>
      <c r="O289" s="17">
        <f t="shared" si="54"/>
        <v>10.230931034482758</v>
      </c>
      <c r="P289" s="177"/>
      <c r="Q289" s="103">
        <f>G289/2350</f>
        <v>0.27135319148936166</v>
      </c>
      <c r="R289" s="126" t="s">
        <v>262</v>
      </c>
    </row>
    <row r="290" spans="1:18" x14ac:dyDescent="0.25">
      <c r="A290" s="13"/>
      <c r="B290" s="44" t="s">
        <v>10</v>
      </c>
      <c r="C290" s="38"/>
      <c r="D290" s="15"/>
      <c r="E290" s="15"/>
      <c r="F290" s="15"/>
      <c r="G290" s="28"/>
      <c r="H290" s="6"/>
      <c r="I290" s="15"/>
      <c r="J290" s="6"/>
      <c r="K290" s="15"/>
      <c r="L290" s="6"/>
      <c r="M290" s="15"/>
      <c r="N290" s="15"/>
      <c r="O290" s="6"/>
      <c r="P290" s="158"/>
    </row>
    <row r="291" spans="1:18" x14ac:dyDescent="0.25">
      <c r="A291" s="13" t="s">
        <v>78</v>
      </c>
      <c r="B291" s="44"/>
      <c r="C291" s="38" t="s">
        <v>183</v>
      </c>
      <c r="D291" s="6">
        <v>1.2330000000000001</v>
      </c>
      <c r="E291" s="15">
        <v>1.7460000000000002</v>
      </c>
      <c r="F291" s="6">
        <v>5.8734000000000011</v>
      </c>
      <c r="G291" s="15">
        <v>44.160000000000011</v>
      </c>
      <c r="H291" s="6">
        <v>6.0000000000000019E-3</v>
      </c>
      <c r="I291" s="15">
        <v>2.793600000000001</v>
      </c>
      <c r="J291" s="6">
        <v>8.4000000000000021</v>
      </c>
      <c r="K291" s="15">
        <v>2.1000000000000001E-2</v>
      </c>
      <c r="L291" s="6">
        <v>5.6220000000000008</v>
      </c>
      <c r="M291" s="15">
        <v>29.886000000000006</v>
      </c>
      <c r="N291" s="28">
        <v>0.12960000000000002</v>
      </c>
      <c r="O291" s="6">
        <v>0.24960000000000002</v>
      </c>
      <c r="P291" s="158" t="s">
        <v>227</v>
      </c>
    </row>
    <row r="292" spans="1:18" ht="31.5" x14ac:dyDescent="0.25">
      <c r="A292" s="13" t="s">
        <v>271</v>
      </c>
      <c r="B292" s="44"/>
      <c r="C292" s="38" t="s">
        <v>199</v>
      </c>
      <c r="D292" s="6">
        <v>3.1724000000000001</v>
      </c>
      <c r="E292" s="15">
        <v>6.914200000000001</v>
      </c>
      <c r="F292" s="6">
        <v>7.5576000000000008</v>
      </c>
      <c r="G292" s="15">
        <v>110.66</v>
      </c>
      <c r="H292" s="6">
        <v>5.340000000000001E-2</v>
      </c>
      <c r="I292" s="15">
        <v>12.7722</v>
      </c>
      <c r="J292" s="6">
        <v>14.378</v>
      </c>
      <c r="K292" s="15">
        <v>1.9342000000000001</v>
      </c>
      <c r="L292" s="6">
        <v>53.262200000000007</v>
      </c>
      <c r="M292" s="15">
        <v>56.751000000000005</v>
      </c>
      <c r="N292" s="28">
        <v>20.186199999999999</v>
      </c>
      <c r="O292" s="6">
        <v>0.80320000000000003</v>
      </c>
      <c r="P292" s="158" t="s">
        <v>228</v>
      </c>
    </row>
    <row r="293" spans="1:18" x14ac:dyDescent="0.25">
      <c r="A293" s="13" t="s">
        <v>76</v>
      </c>
      <c r="B293" s="44"/>
      <c r="C293" s="38" t="s">
        <v>186</v>
      </c>
      <c r="D293" s="6">
        <v>13.085999999999999</v>
      </c>
      <c r="E293" s="15">
        <v>12.24</v>
      </c>
      <c r="F293" s="6">
        <v>8.1359999999999992</v>
      </c>
      <c r="G293" s="15">
        <v>194.625</v>
      </c>
      <c r="H293" s="6">
        <v>3.5999999999999997E-2</v>
      </c>
      <c r="I293" s="15">
        <v>0.91799999999999993</v>
      </c>
      <c r="J293" s="6">
        <v>35.819999999999993</v>
      </c>
      <c r="K293" s="15">
        <v>0.19799999999999998</v>
      </c>
      <c r="L293" s="6">
        <v>41.417999999999999</v>
      </c>
      <c r="M293" s="15">
        <v>93.69</v>
      </c>
      <c r="N293" s="28">
        <v>12.978000000000002</v>
      </c>
      <c r="O293" s="6">
        <v>1.008</v>
      </c>
      <c r="P293" s="158" t="s">
        <v>229</v>
      </c>
    </row>
    <row r="294" spans="1:18" x14ac:dyDescent="0.25">
      <c r="A294" s="13" t="s">
        <v>77</v>
      </c>
      <c r="B294" s="44"/>
      <c r="C294" s="38" t="s">
        <v>209</v>
      </c>
      <c r="D294" s="6">
        <v>3.6749520958083832</v>
      </c>
      <c r="E294" s="15">
        <v>7.5451586826347299</v>
      </c>
      <c r="F294" s="6">
        <v>36.722922155688622</v>
      </c>
      <c r="G294" s="15">
        <v>229.46047904191616</v>
      </c>
      <c r="H294" s="6">
        <v>2.5500000000000002E-2</v>
      </c>
      <c r="I294" s="15">
        <v>0</v>
      </c>
      <c r="J294" s="6">
        <v>11.976047904191617</v>
      </c>
      <c r="K294" s="15">
        <v>0.3149341317365269</v>
      </c>
      <c r="L294" s="6">
        <v>2.0835628742514971</v>
      </c>
      <c r="M294" s="15">
        <v>61.843203592814376</v>
      </c>
      <c r="N294" s="28">
        <v>16.335000000000001</v>
      </c>
      <c r="O294" s="6">
        <v>0.53248802395209582</v>
      </c>
      <c r="P294" s="158" t="s">
        <v>230</v>
      </c>
    </row>
    <row r="295" spans="1:18" x14ac:dyDescent="0.25">
      <c r="A295" s="13" t="s">
        <v>12</v>
      </c>
      <c r="B295" s="44"/>
      <c r="C295" s="38">
        <v>200</v>
      </c>
      <c r="D295" s="6">
        <v>0.67800000000000005</v>
      </c>
      <c r="E295" s="15">
        <v>0.27800000000000002</v>
      </c>
      <c r="F295" s="6">
        <v>20.76</v>
      </c>
      <c r="G295" s="15">
        <v>88.2</v>
      </c>
      <c r="H295" s="6">
        <v>1.2E-2</v>
      </c>
      <c r="I295" s="15">
        <v>100</v>
      </c>
      <c r="J295" s="6">
        <v>0</v>
      </c>
      <c r="K295" s="15">
        <v>0.76</v>
      </c>
      <c r="L295" s="6">
        <v>21.34</v>
      </c>
      <c r="M295" s="15">
        <v>3.44</v>
      </c>
      <c r="N295" s="28">
        <v>3.44</v>
      </c>
      <c r="O295" s="6">
        <v>0.63400000000000001</v>
      </c>
      <c r="P295" s="158" t="s">
        <v>171</v>
      </c>
    </row>
    <row r="296" spans="1:18" x14ac:dyDescent="0.25">
      <c r="A296" s="13" t="s">
        <v>11</v>
      </c>
      <c r="B296" s="44"/>
      <c r="C296" s="38">
        <v>50</v>
      </c>
      <c r="D296" s="6">
        <v>3.3</v>
      </c>
      <c r="E296" s="15">
        <v>0.6</v>
      </c>
      <c r="F296" s="6">
        <v>19.8</v>
      </c>
      <c r="G296" s="15">
        <v>99</v>
      </c>
      <c r="H296" s="6">
        <v>8.5000000000000006E-2</v>
      </c>
      <c r="I296" s="15">
        <v>0</v>
      </c>
      <c r="J296" s="6">
        <v>0</v>
      </c>
      <c r="K296" s="15">
        <v>0.7</v>
      </c>
      <c r="L296" s="6">
        <v>14.5</v>
      </c>
      <c r="M296" s="15">
        <v>75</v>
      </c>
      <c r="N296" s="28">
        <v>23.5</v>
      </c>
      <c r="O296" s="6">
        <v>1.95</v>
      </c>
      <c r="P296" s="158" t="s">
        <v>143</v>
      </c>
    </row>
    <row r="297" spans="1:18" ht="16.5" thickBot="1" x14ac:dyDescent="0.3">
      <c r="A297" s="13" t="s">
        <v>25</v>
      </c>
      <c r="B297" s="4"/>
      <c r="C297" s="14">
        <v>40</v>
      </c>
      <c r="D297" s="15">
        <v>3.04</v>
      </c>
      <c r="E297" s="144">
        <v>0.32000000000000006</v>
      </c>
      <c r="F297" s="6">
        <v>19.680000000000003</v>
      </c>
      <c r="G297" s="30">
        <v>94</v>
      </c>
      <c r="H297" s="14">
        <v>4.4000000000000004E-2</v>
      </c>
      <c r="I297" s="58">
        <v>0</v>
      </c>
      <c r="J297" s="14">
        <v>0</v>
      </c>
      <c r="K297" s="14">
        <v>0.44000000000000006</v>
      </c>
      <c r="L297" s="14">
        <v>8</v>
      </c>
      <c r="M297" s="14">
        <v>26</v>
      </c>
      <c r="N297" s="14">
        <v>5.6000000000000005</v>
      </c>
      <c r="O297" s="42">
        <v>0.44000000000000006</v>
      </c>
      <c r="P297" s="176" t="s">
        <v>133</v>
      </c>
      <c r="Q297" s="104"/>
    </row>
    <row r="298" spans="1:18" ht="18" customHeight="1" thickBot="1" x14ac:dyDescent="0.3">
      <c r="A298" s="114" t="s">
        <v>114</v>
      </c>
      <c r="B298" s="95"/>
      <c r="C298" s="78">
        <v>814</v>
      </c>
      <c r="D298" s="17">
        <f>SUM(D291:D297)</f>
        <v>28.184352095808382</v>
      </c>
      <c r="E298" s="17">
        <f t="shared" ref="E298:O298" si="55">SUM(E291:E297)</f>
        <v>29.643358682634734</v>
      </c>
      <c r="F298" s="17">
        <f t="shared" si="55"/>
        <v>118.52992215568862</v>
      </c>
      <c r="G298" s="17">
        <f>SUM(G291:G297)</f>
        <v>860.10547904191617</v>
      </c>
      <c r="H298" s="17">
        <f t="shared" si="55"/>
        <v>0.26190000000000002</v>
      </c>
      <c r="I298" s="17">
        <f t="shared" si="55"/>
        <v>116.4838</v>
      </c>
      <c r="J298" s="17">
        <f t="shared" si="55"/>
        <v>70.574047904191616</v>
      </c>
      <c r="K298" s="17">
        <f t="shared" si="55"/>
        <v>4.3681341317365279</v>
      </c>
      <c r="L298" s="17">
        <f t="shared" si="55"/>
        <v>146.2257628742515</v>
      </c>
      <c r="M298" s="17">
        <f t="shared" si="55"/>
        <v>346.6102035928144</v>
      </c>
      <c r="N298" s="17">
        <f t="shared" si="55"/>
        <v>82.168800000000005</v>
      </c>
      <c r="O298" s="17">
        <f t="shared" si="55"/>
        <v>5.6172880239520957</v>
      </c>
      <c r="P298" s="177"/>
      <c r="Q298" s="103">
        <f>G298/2350</f>
        <v>0.36600233150719835</v>
      </c>
      <c r="R298" s="129" t="s">
        <v>263</v>
      </c>
    </row>
    <row r="299" spans="1:18" ht="16.5" thickBot="1" x14ac:dyDescent="0.3">
      <c r="A299" s="13" t="s">
        <v>314</v>
      </c>
      <c r="B299" s="44"/>
      <c r="C299" s="162">
        <v>500</v>
      </c>
      <c r="D299" s="161">
        <v>0</v>
      </c>
      <c r="E299" s="160">
        <v>0</v>
      </c>
      <c r="F299" s="159">
        <v>0</v>
      </c>
      <c r="G299" s="161">
        <v>0</v>
      </c>
      <c r="H299" s="161">
        <v>0</v>
      </c>
      <c r="I299" s="161">
        <v>0</v>
      </c>
      <c r="J299" s="161">
        <v>0</v>
      </c>
      <c r="K299" s="161">
        <v>0</v>
      </c>
      <c r="L299" s="161">
        <v>0</v>
      </c>
      <c r="M299" s="161">
        <v>0</v>
      </c>
      <c r="N299" s="161">
        <v>0</v>
      </c>
      <c r="O299" s="161">
        <v>0</v>
      </c>
      <c r="P299" s="179"/>
      <c r="R299" s="129"/>
    </row>
    <row r="300" spans="1:18" ht="19.5" customHeight="1" thickBot="1" x14ac:dyDescent="0.3">
      <c r="A300" s="114" t="s">
        <v>123</v>
      </c>
      <c r="B300" s="95"/>
      <c r="C300" s="78">
        <f>C285+C288+C298+C299</f>
        <v>2049</v>
      </c>
      <c r="D300" s="17">
        <f>D285+D288+D298+D299</f>
        <v>50.569352095808384</v>
      </c>
      <c r="E300" s="17">
        <f t="shared" ref="E300:O300" si="56">E285+E288+E298+E299</f>
        <v>56.250258682634737</v>
      </c>
      <c r="F300" s="17">
        <f t="shared" si="56"/>
        <v>199.13385319017135</v>
      </c>
      <c r="G300" s="17">
        <f t="shared" si="56"/>
        <v>1497.785479041916</v>
      </c>
      <c r="H300" s="17">
        <f t="shared" si="56"/>
        <v>0.49404827586206901</v>
      </c>
      <c r="I300" s="17">
        <f t="shared" si="56"/>
        <v>132.63742068965519</v>
      </c>
      <c r="J300" s="17">
        <f t="shared" si="56"/>
        <v>466.64301342143301</v>
      </c>
      <c r="K300" s="17">
        <f t="shared" si="56"/>
        <v>6.7281341317365282</v>
      </c>
      <c r="L300" s="17">
        <f t="shared" si="56"/>
        <v>463.8509697708032</v>
      </c>
      <c r="M300" s="17">
        <f t="shared" si="56"/>
        <v>745.84206566178</v>
      </c>
      <c r="N300" s="17">
        <f t="shared" si="56"/>
        <v>140.71673103448276</v>
      </c>
      <c r="O300" s="17">
        <f t="shared" si="56"/>
        <v>15.848219058434854</v>
      </c>
      <c r="P300" s="177"/>
      <c r="Q300" s="103">
        <f>G300/2350</f>
        <v>0.63735552299655995</v>
      </c>
      <c r="R300" s="126" t="s">
        <v>264</v>
      </c>
    </row>
    <row r="301" spans="1:18" x14ac:dyDescent="0.25">
      <c r="A301" s="33"/>
      <c r="B301" s="44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200"/>
    </row>
    <row r="302" spans="1:18" ht="16.5" thickBot="1" x14ac:dyDescent="0.3">
      <c r="A302" s="70" t="s">
        <v>9</v>
      </c>
      <c r="B302" s="44"/>
      <c r="C302" s="75"/>
      <c r="P302" s="174"/>
    </row>
    <row r="303" spans="1:18" ht="15.75" customHeight="1" x14ac:dyDescent="0.25">
      <c r="A303" s="2" t="s">
        <v>93</v>
      </c>
      <c r="B303" s="77"/>
      <c r="C303" s="36" t="s">
        <v>94</v>
      </c>
      <c r="D303" s="226" t="s">
        <v>95</v>
      </c>
      <c r="E303" s="227"/>
      <c r="F303" s="228"/>
      <c r="G303" s="19" t="s">
        <v>96</v>
      </c>
      <c r="H303" s="239" t="s">
        <v>97</v>
      </c>
      <c r="I303" s="236" t="s">
        <v>98</v>
      </c>
      <c r="J303" s="242" t="s">
        <v>99</v>
      </c>
      <c r="K303" s="236" t="s">
        <v>100</v>
      </c>
      <c r="L303" s="242" t="s">
        <v>101</v>
      </c>
      <c r="M303" s="236" t="s">
        <v>102</v>
      </c>
      <c r="N303" s="236" t="s">
        <v>103</v>
      </c>
      <c r="O303" s="233" t="s">
        <v>104</v>
      </c>
      <c r="P303" s="175" t="s">
        <v>115</v>
      </c>
    </row>
    <row r="304" spans="1:18" ht="16.5" thickBot="1" x14ac:dyDescent="0.3">
      <c r="A304" s="13" t="s">
        <v>105</v>
      </c>
      <c r="B304" s="4"/>
      <c r="C304" s="37" t="s">
        <v>106</v>
      </c>
      <c r="D304" s="229"/>
      <c r="E304" s="230"/>
      <c r="F304" s="231"/>
      <c r="G304" s="15" t="s">
        <v>118</v>
      </c>
      <c r="H304" s="240"/>
      <c r="I304" s="237"/>
      <c r="J304" s="243"/>
      <c r="K304" s="237"/>
      <c r="L304" s="243"/>
      <c r="M304" s="237"/>
      <c r="N304" s="237"/>
      <c r="O304" s="234"/>
      <c r="P304" s="158" t="s">
        <v>116</v>
      </c>
    </row>
    <row r="305" spans="1:18" ht="16.5" thickBot="1" x14ac:dyDescent="0.3">
      <c r="A305" s="8"/>
      <c r="B305" s="88"/>
      <c r="C305" s="52"/>
      <c r="D305" s="9" t="s">
        <v>107</v>
      </c>
      <c r="E305" s="9" t="s">
        <v>108</v>
      </c>
      <c r="F305" s="47" t="s">
        <v>109</v>
      </c>
      <c r="G305" s="9" t="s">
        <v>110</v>
      </c>
      <c r="H305" s="241"/>
      <c r="I305" s="238"/>
      <c r="J305" s="244"/>
      <c r="K305" s="238"/>
      <c r="L305" s="244"/>
      <c r="M305" s="238"/>
      <c r="N305" s="238"/>
      <c r="O305" s="235"/>
      <c r="P305" s="176"/>
    </row>
    <row r="306" spans="1:18" x14ac:dyDescent="0.25">
      <c r="A306" s="2"/>
      <c r="B306" s="11" t="s">
        <v>5</v>
      </c>
      <c r="C306" s="36"/>
      <c r="D306" s="7"/>
      <c r="E306" s="19"/>
      <c r="F306" s="28"/>
      <c r="G306" s="15"/>
      <c r="H306" s="111"/>
      <c r="I306" s="19"/>
      <c r="J306" s="112"/>
      <c r="K306" s="19"/>
      <c r="L306" s="112"/>
      <c r="M306" s="19"/>
      <c r="N306" s="19"/>
      <c r="O306" s="112"/>
      <c r="P306" s="175"/>
    </row>
    <row r="307" spans="1:18" x14ac:dyDescent="0.25">
      <c r="A307" s="13" t="s">
        <v>57</v>
      </c>
      <c r="B307" s="44"/>
      <c r="C307" s="37" t="s">
        <v>58</v>
      </c>
      <c r="D307" s="7">
        <v>2.33</v>
      </c>
      <c r="E307" s="15">
        <v>8.1199999999999992</v>
      </c>
      <c r="F307" s="28">
        <v>15.549999999999997</v>
      </c>
      <c r="G307" s="7">
        <v>144.59999999999997</v>
      </c>
      <c r="H307" s="7">
        <v>3.2999999999999988E-2</v>
      </c>
      <c r="I307" s="15">
        <v>0</v>
      </c>
      <c r="J307" s="6">
        <v>40</v>
      </c>
      <c r="K307" s="15">
        <v>0.62</v>
      </c>
      <c r="L307" s="6">
        <v>8.1</v>
      </c>
      <c r="M307" s="15">
        <v>22.5</v>
      </c>
      <c r="N307" s="15">
        <v>3.9</v>
      </c>
      <c r="O307" s="6">
        <v>0.38</v>
      </c>
      <c r="P307" s="158" t="s">
        <v>131</v>
      </c>
    </row>
    <row r="308" spans="1:18" x14ac:dyDescent="0.25">
      <c r="A308" s="13" t="s">
        <v>26</v>
      </c>
      <c r="B308" s="44"/>
      <c r="C308" s="37">
        <v>150</v>
      </c>
      <c r="D308" s="7">
        <v>4.0999999999999996</v>
      </c>
      <c r="E308" s="15">
        <v>3.91</v>
      </c>
      <c r="F308" s="28">
        <v>25.13</v>
      </c>
      <c r="G308" s="7">
        <v>140.69999999999999</v>
      </c>
      <c r="H308" s="7">
        <v>0.13500000000000001</v>
      </c>
      <c r="I308" s="15">
        <v>0.72</v>
      </c>
      <c r="J308" s="6">
        <v>11.100000000000001</v>
      </c>
      <c r="K308" s="15">
        <v>0.38499999999999995</v>
      </c>
      <c r="L308" s="6">
        <v>110.41499999999998</v>
      </c>
      <c r="M308" s="15">
        <v>173.98499999999999</v>
      </c>
      <c r="N308" s="15">
        <v>53.114999999999995</v>
      </c>
      <c r="O308" s="6">
        <v>1.2849999999999997</v>
      </c>
      <c r="P308" s="158" t="s">
        <v>222</v>
      </c>
    </row>
    <row r="309" spans="1:18" x14ac:dyDescent="0.25">
      <c r="A309" s="13" t="s">
        <v>49</v>
      </c>
      <c r="B309" s="44"/>
      <c r="C309" s="37" t="s">
        <v>161</v>
      </c>
      <c r="D309" s="7">
        <v>2.4249999999999998</v>
      </c>
      <c r="E309" s="15">
        <v>0.95</v>
      </c>
      <c r="F309" s="28">
        <v>11.6</v>
      </c>
      <c r="G309" s="7">
        <v>99.14</v>
      </c>
      <c r="H309" s="7">
        <v>4.859999999999999E-2</v>
      </c>
      <c r="I309" s="15">
        <v>0</v>
      </c>
      <c r="J309" s="6">
        <v>29.134999999999998</v>
      </c>
      <c r="K309" s="15">
        <v>0.72500000000000009</v>
      </c>
      <c r="L309" s="6">
        <v>11.01135</v>
      </c>
      <c r="M309" s="15">
        <v>29.904000000000003</v>
      </c>
      <c r="N309" s="15">
        <v>8.5887000000000011</v>
      </c>
      <c r="O309" s="6">
        <v>0.50050000000000006</v>
      </c>
      <c r="P309" s="158" t="s">
        <v>162</v>
      </c>
    </row>
    <row r="310" spans="1:18" ht="21.75" customHeight="1" x14ac:dyDescent="0.25">
      <c r="A310" s="13" t="s">
        <v>30</v>
      </c>
      <c r="B310" s="4"/>
      <c r="C310" s="37" t="s">
        <v>175</v>
      </c>
      <c r="D310" s="7">
        <v>3.1659999999999999</v>
      </c>
      <c r="E310" s="15">
        <v>2.6780000000000004</v>
      </c>
      <c r="F310" s="15">
        <v>5.9660000000000011</v>
      </c>
      <c r="G310" s="7">
        <v>60.600000000000009</v>
      </c>
      <c r="H310" s="7">
        <v>4.4000000000000004E-2</v>
      </c>
      <c r="I310" s="15">
        <v>1.3</v>
      </c>
      <c r="J310" s="6">
        <v>20</v>
      </c>
      <c r="K310" s="15">
        <v>0</v>
      </c>
      <c r="L310" s="6">
        <v>125.48</v>
      </c>
      <c r="M310" s="15">
        <v>90</v>
      </c>
      <c r="N310" s="15">
        <v>14</v>
      </c>
      <c r="O310" s="6">
        <v>0.10400000000000001</v>
      </c>
      <c r="P310" s="158" t="s">
        <v>176</v>
      </c>
    </row>
    <row r="311" spans="1:18" x14ac:dyDescent="0.25">
      <c r="A311" s="13" t="s">
        <v>45</v>
      </c>
      <c r="B311" s="4"/>
      <c r="C311" s="37">
        <v>120</v>
      </c>
      <c r="D311" s="7">
        <v>0.48</v>
      </c>
      <c r="E311" s="15">
        <v>0.48</v>
      </c>
      <c r="F311" s="6">
        <v>11.759999999999998</v>
      </c>
      <c r="G311" s="15">
        <v>56.399999999999984</v>
      </c>
      <c r="H311" s="42">
        <v>3.599999999999999E-2</v>
      </c>
      <c r="I311" s="14">
        <v>11.999999999999996</v>
      </c>
      <c r="J311" s="42">
        <v>0</v>
      </c>
      <c r="K311" s="14">
        <v>0.24</v>
      </c>
      <c r="L311" s="42">
        <v>19.2</v>
      </c>
      <c r="M311" s="14">
        <v>13.2</v>
      </c>
      <c r="N311" s="14">
        <v>10.799999999999999</v>
      </c>
      <c r="O311" s="42">
        <v>2.6399999999999997</v>
      </c>
      <c r="P311" s="158" t="s">
        <v>134</v>
      </c>
    </row>
    <row r="312" spans="1:18" ht="16.5" thickBot="1" x14ac:dyDescent="0.3">
      <c r="A312" s="13" t="s">
        <v>27</v>
      </c>
      <c r="B312" s="4"/>
      <c r="C312" s="37">
        <v>30</v>
      </c>
      <c r="D312" s="7">
        <v>2.25</v>
      </c>
      <c r="E312" s="15">
        <v>0.87</v>
      </c>
      <c r="F312" s="28">
        <v>15.419999999999998</v>
      </c>
      <c r="G312" s="7">
        <v>78.599999999999994</v>
      </c>
      <c r="H312" s="7">
        <v>3.3000000000000002E-2</v>
      </c>
      <c r="I312" s="15">
        <v>0</v>
      </c>
      <c r="J312" s="6">
        <v>0</v>
      </c>
      <c r="K312" s="15">
        <v>0.51</v>
      </c>
      <c r="L312" s="6">
        <v>5.7</v>
      </c>
      <c r="M312" s="15">
        <v>19.5</v>
      </c>
      <c r="N312" s="15">
        <v>3.9</v>
      </c>
      <c r="O312" s="6">
        <v>0.36</v>
      </c>
      <c r="P312" s="158" t="s">
        <v>133</v>
      </c>
    </row>
    <row r="313" spans="1:18" ht="16.5" thickBot="1" x14ac:dyDescent="0.3">
      <c r="A313" s="114" t="s">
        <v>112</v>
      </c>
      <c r="B313" s="93"/>
      <c r="C313" s="53">
        <v>590</v>
      </c>
      <c r="D313" s="17">
        <f>SUM(D307:D312)</f>
        <v>14.751000000000001</v>
      </c>
      <c r="E313" s="17">
        <f t="shared" ref="E313:O313" si="57">SUM(E307:E312)</f>
        <v>17.007999999999999</v>
      </c>
      <c r="F313" s="17">
        <f>SUM(F307:F312)</f>
        <v>85.426000000000002</v>
      </c>
      <c r="G313" s="17">
        <f>SUM(G307:G312)</f>
        <v>580.04</v>
      </c>
      <c r="H313" s="17">
        <f t="shared" si="57"/>
        <v>0.32959999999999989</v>
      </c>
      <c r="I313" s="17">
        <f t="shared" si="57"/>
        <v>14.019999999999996</v>
      </c>
      <c r="J313" s="17">
        <f t="shared" si="57"/>
        <v>100.235</v>
      </c>
      <c r="K313" s="17">
        <f t="shared" si="57"/>
        <v>2.48</v>
      </c>
      <c r="L313" s="17">
        <f t="shared" si="57"/>
        <v>279.90634999999997</v>
      </c>
      <c r="M313" s="17">
        <f t="shared" si="57"/>
        <v>349.089</v>
      </c>
      <c r="N313" s="17">
        <f t="shared" si="57"/>
        <v>94.303699999999992</v>
      </c>
      <c r="O313" s="17">
        <f t="shared" si="57"/>
        <v>5.2694999999999999</v>
      </c>
      <c r="P313" s="177"/>
    </row>
    <row r="314" spans="1:18" ht="27.75" customHeight="1" x14ac:dyDescent="0.25">
      <c r="A314" s="2"/>
      <c r="B314" s="11" t="s">
        <v>113</v>
      </c>
      <c r="C314" s="37"/>
      <c r="D314" s="7"/>
      <c r="E314" s="19"/>
      <c r="F314" s="6"/>
      <c r="G314" s="19"/>
      <c r="H314" s="6"/>
      <c r="I314" s="15"/>
      <c r="J314" s="6"/>
      <c r="K314" s="15"/>
      <c r="L314" s="6"/>
      <c r="M314" s="15"/>
      <c r="N314" s="15"/>
      <c r="O314" s="6"/>
      <c r="P314" s="175"/>
    </row>
    <row r="315" spans="1:18" ht="16.5" thickBot="1" x14ac:dyDescent="0.3">
      <c r="A315" s="13" t="s">
        <v>53</v>
      </c>
      <c r="B315" s="44"/>
      <c r="C315" s="37">
        <v>200</v>
      </c>
      <c r="D315" s="6">
        <v>5.8</v>
      </c>
      <c r="E315" s="15">
        <v>5</v>
      </c>
      <c r="F315" s="15">
        <v>9.6</v>
      </c>
      <c r="G315" s="28">
        <v>107</v>
      </c>
      <c r="H315" s="6">
        <v>3.5999999999999997E-2</v>
      </c>
      <c r="I315" s="15">
        <v>6.3E-2</v>
      </c>
      <c r="J315" s="6">
        <v>36</v>
      </c>
      <c r="K315" s="15">
        <v>0</v>
      </c>
      <c r="L315" s="6">
        <v>223.2</v>
      </c>
      <c r="M315" s="15">
        <v>165.6</v>
      </c>
      <c r="N315" s="15">
        <v>25.2</v>
      </c>
      <c r="O315" s="6">
        <v>0.18</v>
      </c>
      <c r="P315" s="158" t="s">
        <v>178</v>
      </c>
    </row>
    <row r="316" spans="1:18" s="64" customFormat="1" ht="15" customHeight="1" thickBot="1" x14ac:dyDescent="0.3">
      <c r="A316" s="114" t="s">
        <v>112</v>
      </c>
      <c r="B316" s="94"/>
      <c r="C316" s="16">
        <v>200</v>
      </c>
      <c r="D316" s="17">
        <f>SUM(D315)</f>
        <v>5.8</v>
      </c>
      <c r="E316" s="17">
        <f t="shared" ref="E316:O316" si="58">SUM(E315)</f>
        <v>5</v>
      </c>
      <c r="F316" s="17">
        <f t="shared" si="58"/>
        <v>9.6</v>
      </c>
      <c r="G316" s="35">
        <f t="shared" si="58"/>
        <v>107</v>
      </c>
      <c r="H316" s="35">
        <f t="shared" si="58"/>
        <v>3.5999999999999997E-2</v>
      </c>
      <c r="I316" s="17">
        <f t="shared" si="58"/>
        <v>6.3E-2</v>
      </c>
      <c r="J316" s="17">
        <f t="shared" si="58"/>
        <v>36</v>
      </c>
      <c r="K316" s="17">
        <f t="shared" si="58"/>
        <v>0</v>
      </c>
      <c r="L316" s="17">
        <f t="shared" si="58"/>
        <v>223.2</v>
      </c>
      <c r="M316" s="17">
        <f t="shared" si="58"/>
        <v>165.6</v>
      </c>
      <c r="N316" s="17">
        <f t="shared" si="58"/>
        <v>25.2</v>
      </c>
      <c r="O316" s="17">
        <f t="shared" si="58"/>
        <v>0.18</v>
      </c>
      <c r="P316" s="177"/>
      <c r="Q316" s="103"/>
    </row>
    <row r="317" spans="1:18" s="64" customFormat="1" ht="17.25" customHeight="1" thickBot="1" x14ac:dyDescent="0.3">
      <c r="A317" s="224" t="s">
        <v>298</v>
      </c>
      <c r="B317" s="225"/>
      <c r="C317" s="102">
        <f>C313+C316</f>
        <v>790</v>
      </c>
      <c r="D317" s="80">
        <f>D313+D316</f>
        <v>20.551000000000002</v>
      </c>
      <c r="E317" s="80">
        <f t="shared" ref="E317:O317" si="59">E313+E316</f>
        <v>22.007999999999999</v>
      </c>
      <c r="F317" s="80">
        <f t="shared" si="59"/>
        <v>95.025999999999996</v>
      </c>
      <c r="G317" s="80">
        <f>G313+G316</f>
        <v>687.04</v>
      </c>
      <c r="H317" s="80">
        <f t="shared" si="59"/>
        <v>0.36559999999999987</v>
      </c>
      <c r="I317" s="80">
        <f t="shared" si="59"/>
        <v>14.082999999999997</v>
      </c>
      <c r="J317" s="80">
        <f t="shared" si="59"/>
        <v>136.23500000000001</v>
      </c>
      <c r="K317" s="80">
        <f t="shared" si="59"/>
        <v>2.48</v>
      </c>
      <c r="L317" s="80">
        <f t="shared" si="59"/>
        <v>503.10634999999996</v>
      </c>
      <c r="M317" s="80">
        <f t="shared" si="59"/>
        <v>514.68899999999996</v>
      </c>
      <c r="N317" s="80">
        <f t="shared" si="59"/>
        <v>119.50369999999999</v>
      </c>
      <c r="O317" s="80">
        <f t="shared" si="59"/>
        <v>5.4494999999999996</v>
      </c>
      <c r="P317" s="175"/>
      <c r="Q317" s="103">
        <f>G317/2350</f>
        <v>0.29235744680851061</v>
      </c>
      <c r="R317" s="126" t="s">
        <v>262</v>
      </c>
    </row>
    <row r="318" spans="1:18" x14ac:dyDescent="0.25">
      <c r="A318" s="2"/>
      <c r="B318" s="11" t="s">
        <v>10</v>
      </c>
      <c r="C318" s="12"/>
      <c r="D318" s="112"/>
      <c r="E318" s="19"/>
      <c r="F318" s="19"/>
      <c r="G318" s="113"/>
      <c r="H318" s="112"/>
      <c r="I318" s="19"/>
      <c r="J318" s="112"/>
      <c r="K318" s="19"/>
      <c r="L318" s="112"/>
      <c r="M318" s="19"/>
      <c r="N318" s="19"/>
      <c r="O318" s="112"/>
      <c r="P318" s="181"/>
    </row>
    <row r="319" spans="1:18" x14ac:dyDescent="0.25">
      <c r="A319" s="13" t="s">
        <v>67</v>
      </c>
      <c r="B319" s="44"/>
      <c r="C319" s="14">
        <v>60</v>
      </c>
      <c r="D319" s="6">
        <v>0.48</v>
      </c>
      <c r="E319" s="15">
        <v>0.06</v>
      </c>
      <c r="F319" s="15">
        <v>1.4999999999999998</v>
      </c>
      <c r="G319" s="28">
        <v>8.3999999999999986</v>
      </c>
      <c r="H319" s="6">
        <v>1.7999999999999995E-2</v>
      </c>
      <c r="I319" s="15">
        <v>5.9999999999999982</v>
      </c>
      <c r="J319" s="6"/>
      <c r="K319" s="15">
        <v>0.06</v>
      </c>
      <c r="L319" s="6">
        <v>13.799999999999999</v>
      </c>
      <c r="M319" s="15">
        <v>25.199999999999996</v>
      </c>
      <c r="N319" s="15">
        <v>8.3999999999999986</v>
      </c>
      <c r="O319" s="6">
        <v>0.35999999999999993</v>
      </c>
      <c r="P319" s="187" t="s">
        <v>139</v>
      </c>
    </row>
    <row r="320" spans="1:18" ht="31.5" x14ac:dyDescent="0.25">
      <c r="A320" s="13" t="s">
        <v>278</v>
      </c>
      <c r="B320" s="44"/>
      <c r="C320" s="14" t="s">
        <v>285</v>
      </c>
      <c r="D320" s="148">
        <v>5.0401699999999998</v>
      </c>
      <c r="E320" s="149">
        <v>14.96353</v>
      </c>
      <c r="F320" s="149">
        <v>15.115950000000002</v>
      </c>
      <c r="G320" s="152">
        <v>136.971</v>
      </c>
      <c r="H320" s="148">
        <v>9.1810000000000003E-2</v>
      </c>
      <c r="I320" s="149">
        <v>4.6550000000000002</v>
      </c>
      <c r="J320" s="148">
        <v>19.04</v>
      </c>
      <c r="K320" s="149">
        <v>1.3704000000000001</v>
      </c>
      <c r="L320" s="148">
        <v>29.087199999999999</v>
      </c>
      <c r="M320" s="149">
        <v>80.622600000000006</v>
      </c>
      <c r="N320" s="149">
        <v>23.822000000000003</v>
      </c>
      <c r="O320" s="148">
        <v>1.1116000000000001</v>
      </c>
      <c r="P320" s="188" t="s">
        <v>279</v>
      </c>
    </row>
    <row r="321" spans="1:19" ht="31.5" x14ac:dyDescent="0.25">
      <c r="A321" s="13" t="s">
        <v>79</v>
      </c>
      <c r="B321" s="44"/>
      <c r="C321" s="14" t="s">
        <v>210</v>
      </c>
      <c r="D321" s="6">
        <v>10.0512</v>
      </c>
      <c r="E321" s="15">
        <v>9.7781333333333347</v>
      </c>
      <c r="F321" s="15">
        <v>10.309600000000003</v>
      </c>
      <c r="G321" s="28">
        <v>169.36000000000004</v>
      </c>
      <c r="H321" s="6">
        <v>5.8933333333333351E-2</v>
      </c>
      <c r="I321" s="15">
        <v>0.32773333333333332</v>
      </c>
      <c r="J321" s="6">
        <v>34.13333333333334</v>
      </c>
      <c r="K321" s="15">
        <v>0.6325333333333335</v>
      </c>
      <c r="L321" s="6">
        <v>30.970666666666666</v>
      </c>
      <c r="M321" s="15">
        <v>108.02933333333335</v>
      </c>
      <c r="N321" s="15">
        <v>19.512</v>
      </c>
      <c r="O321" s="6">
        <v>0.99226666666666674</v>
      </c>
      <c r="P321" s="187" t="s">
        <v>232</v>
      </c>
    </row>
    <row r="322" spans="1:19" x14ac:dyDescent="0.25">
      <c r="A322" s="13" t="s">
        <v>13</v>
      </c>
      <c r="B322" s="68"/>
      <c r="C322" s="14">
        <v>150</v>
      </c>
      <c r="D322" s="6">
        <v>8.77</v>
      </c>
      <c r="E322" s="15">
        <v>2.3000000000000007</v>
      </c>
      <c r="F322" s="15">
        <v>39.729999999999997</v>
      </c>
      <c r="G322" s="28">
        <v>214</v>
      </c>
      <c r="H322" s="6">
        <v>0.21</v>
      </c>
      <c r="I322" s="15">
        <v>0</v>
      </c>
      <c r="J322" s="6">
        <v>0</v>
      </c>
      <c r="K322" s="15">
        <v>0.39</v>
      </c>
      <c r="L322" s="6">
        <v>23.990000000000002</v>
      </c>
      <c r="M322" s="15">
        <v>207.35</v>
      </c>
      <c r="N322" s="15">
        <v>140.52000000000001</v>
      </c>
      <c r="O322" s="6">
        <v>4.7100000000000009</v>
      </c>
      <c r="P322" s="187" t="s">
        <v>233</v>
      </c>
    </row>
    <row r="323" spans="1:19" x14ac:dyDescent="0.25">
      <c r="A323" s="71" t="s">
        <v>24</v>
      </c>
      <c r="B323" s="4"/>
      <c r="C323" s="14">
        <v>180</v>
      </c>
      <c r="D323" s="6">
        <v>0.9</v>
      </c>
      <c r="E323" s="15">
        <v>0</v>
      </c>
      <c r="F323" s="6">
        <v>18.18</v>
      </c>
      <c r="G323" s="41">
        <v>76.319999999999993</v>
      </c>
      <c r="H323" s="42">
        <v>1.9799999999999998E-2</v>
      </c>
      <c r="I323" s="14">
        <v>3.5999999999999996</v>
      </c>
      <c r="J323" s="42">
        <v>0</v>
      </c>
      <c r="K323" s="14">
        <v>0.18000000000000002</v>
      </c>
      <c r="L323" s="42">
        <v>12.6</v>
      </c>
      <c r="M323" s="14">
        <v>12.6</v>
      </c>
      <c r="N323" s="14">
        <v>7.2</v>
      </c>
      <c r="O323" s="42">
        <v>2.52</v>
      </c>
      <c r="P323" s="158" t="s">
        <v>142</v>
      </c>
    </row>
    <row r="324" spans="1:19" x14ac:dyDescent="0.25">
      <c r="A324" s="13" t="s">
        <v>11</v>
      </c>
      <c r="B324" s="4"/>
      <c r="C324" s="14">
        <v>50</v>
      </c>
      <c r="D324" s="6">
        <v>3.3</v>
      </c>
      <c r="E324" s="15">
        <v>0.6</v>
      </c>
      <c r="F324" s="6">
        <v>19.8</v>
      </c>
      <c r="G324" s="15">
        <v>99</v>
      </c>
      <c r="H324" s="6">
        <v>8.5000000000000006E-2</v>
      </c>
      <c r="I324" s="15">
        <v>0</v>
      </c>
      <c r="J324" s="6">
        <v>0</v>
      </c>
      <c r="K324" s="15">
        <v>0.7</v>
      </c>
      <c r="L324" s="6">
        <v>14.5</v>
      </c>
      <c r="M324" s="15">
        <v>75</v>
      </c>
      <c r="N324" s="15">
        <v>23.5</v>
      </c>
      <c r="O324" s="6">
        <v>1.95</v>
      </c>
      <c r="P324" s="158" t="s">
        <v>143</v>
      </c>
    </row>
    <row r="325" spans="1:19" ht="16.5" thickBot="1" x14ac:dyDescent="0.3">
      <c r="A325" s="13" t="s">
        <v>25</v>
      </c>
      <c r="B325" s="4"/>
      <c r="C325" s="14">
        <v>40</v>
      </c>
      <c r="D325" s="15">
        <v>3.04</v>
      </c>
      <c r="E325" s="144">
        <v>0.32000000000000006</v>
      </c>
      <c r="F325" s="6">
        <v>19.680000000000003</v>
      </c>
      <c r="G325" s="30">
        <v>94</v>
      </c>
      <c r="H325" s="14">
        <v>4.4000000000000004E-2</v>
      </c>
      <c r="I325" s="58">
        <v>0</v>
      </c>
      <c r="J325" s="14">
        <v>0</v>
      </c>
      <c r="K325" s="14">
        <v>0.44000000000000006</v>
      </c>
      <c r="L325" s="14">
        <v>8</v>
      </c>
      <c r="M325" s="14">
        <v>26</v>
      </c>
      <c r="N325" s="14">
        <v>5.6000000000000005</v>
      </c>
      <c r="O325" s="42">
        <v>0.44000000000000006</v>
      </c>
      <c r="P325" s="176" t="s">
        <v>133</v>
      </c>
    </row>
    <row r="326" spans="1:19" ht="20.25" customHeight="1" thickBot="1" x14ac:dyDescent="0.3">
      <c r="A326" s="114" t="s">
        <v>112</v>
      </c>
      <c r="B326" s="93"/>
      <c r="C326" s="78">
        <v>811</v>
      </c>
      <c r="D326" s="17">
        <f>SUM(D319:D325)</f>
        <v>31.581369999999996</v>
      </c>
      <c r="E326" s="17">
        <f t="shared" ref="E326:O326" si="60">SUM(E319:E325)</f>
        <v>28.02166333333334</v>
      </c>
      <c r="F326" s="17">
        <f t="shared" si="60"/>
        <v>124.31555000000002</v>
      </c>
      <c r="G326" s="17">
        <f>SUM(G319:G325)</f>
        <v>798.05099999999993</v>
      </c>
      <c r="H326" s="17">
        <f t="shared" si="60"/>
        <v>0.52754333333333336</v>
      </c>
      <c r="I326" s="17">
        <f t="shared" si="60"/>
        <v>14.58273333333333</v>
      </c>
      <c r="J326" s="17">
        <f t="shared" si="60"/>
        <v>53.173333333333339</v>
      </c>
      <c r="K326" s="17">
        <f t="shared" si="60"/>
        <v>3.7729333333333339</v>
      </c>
      <c r="L326" s="17">
        <f t="shared" si="60"/>
        <v>132.94786666666667</v>
      </c>
      <c r="M326" s="17">
        <f t="shared" si="60"/>
        <v>534.80193333333341</v>
      </c>
      <c r="N326" s="17">
        <f t="shared" si="60"/>
        <v>228.554</v>
      </c>
      <c r="O326" s="17">
        <f t="shared" si="60"/>
        <v>12.083866666666665</v>
      </c>
      <c r="P326" s="177"/>
      <c r="Q326" s="103">
        <f>G326/2350</f>
        <v>0.33959617021276595</v>
      </c>
      <c r="R326" s="129" t="s">
        <v>263</v>
      </c>
    </row>
    <row r="327" spans="1:19" ht="16.5" thickBot="1" x14ac:dyDescent="0.3">
      <c r="A327" s="13" t="s">
        <v>314</v>
      </c>
      <c r="B327" s="44"/>
      <c r="C327" s="162">
        <v>500</v>
      </c>
      <c r="D327" s="161">
        <v>0</v>
      </c>
      <c r="E327" s="160">
        <v>0</v>
      </c>
      <c r="F327" s="159">
        <v>0</v>
      </c>
      <c r="G327" s="161">
        <v>0</v>
      </c>
      <c r="H327" s="161">
        <v>0</v>
      </c>
      <c r="I327" s="161">
        <v>0</v>
      </c>
      <c r="J327" s="161">
        <v>0</v>
      </c>
      <c r="K327" s="161">
        <v>0</v>
      </c>
      <c r="L327" s="161">
        <v>0</v>
      </c>
      <c r="M327" s="161">
        <v>0</v>
      </c>
      <c r="N327" s="161">
        <v>0</v>
      </c>
      <c r="O327" s="161">
        <v>0</v>
      </c>
      <c r="P327" s="179"/>
      <c r="R327" s="129"/>
    </row>
    <row r="328" spans="1:19" ht="19.5" customHeight="1" thickBot="1" x14ac:dyDescent="0.3">
      <c r="A328" s="114" t="s">
        <v>114</v>
      </c>
      <c r="B328" s="95"/>
      <c r="C328" s="78">
        <f>C313+C316+C326+C327</f>
        <v>2101</v>
      </c>
      <c r="D328" s="17">
        <f>D313+D316+D326+D327</f>
        <v>52.132369999999995</v>
      </c>
      <c r="E328" s="17">
        <f t="shared" ref="E328:O328" si="61">E313+E316+E326+E327</f>
        <v>50.029663333333339</v>
      </c>
      <c r="F328" s="17">
        <f t="shared" si="61"/>
        <v>219.34155000000001</v>
      </c>
      <c r="G328" s="17">
        <f t="shared" si="61"/>
        <v>1485.0909999999999</v>
      </c>
      <c r="H328" s="17">
        <f t="shared" si="61"/>
        <v>0.89314333333333318</v>
      </c>
      <c r="I328" s="17">
        <f t="shared" si="61"/>
        <v>28.665733333333328</v>
      </c>
      <c r="J328" s="17">
        <f t="shared" si="61"/>
        <v>189.40833333333336</v>
      </c>
      <c r="K328" s="17">
        <f t="shared" si="61"/>
        <v>6.2529333333333339</v>
      </c>
      <c r="L328" s="17">
        <f t="shared" si="61"/>
        <v>636.05421666666666</v>
      </c>
      <c r="M328" s="17">
        <f t="shared" si="61"/>
        <v>1049.4909333333335</v>
      </c>
      <c r="N328" s="17">
        <f t="shared" si="61"/>
        <v>348.05770000000001</v>
      </c>
      <c r="O328" s="17">
        <f t="shared" si="61"/>
        <v>17.533366666666666</v>
      </c>
      <c r="P328" s="177"/>
      <c r="Q328" s="103">
        <f>G328/2350</f>
        <v>0.6319536170212765</v>
      </c>
      <c r="R328" s="126" t="s">
        <v>264</v>
      </c>
    </row>
    <row r="329" spans="1:19" ht="10.5" customHeight="1" x14ac:dyDescent="0.25">
      <c r="A329" s="116"/>
      <c r="B329" s="4"/>
      <c r="C329" s="7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182"/>
    </row>
    <row r="330" spans="1:19" ht="16.5" thickBot="1" x14ac:dyDescent="0.3">
      <c r="A330" s="70" t="s">
        <v>124</v>
      </c>
      <c r="B330" s="92"/>
      <c r="C330" s="75"/>
      <c r="P330" s="183"/>
      <c r="R330" s="100"/>
    </row>
    <row r="331" spans="1:19" ht="15.75" customHeight="1" x14ac:dyDescent="0.25">
      <c r="A331" s="2" t="s">
        <v>93</v>
      </c>
      <c r="B331" s="77"/>
      <c r="C331" s="36" t="s">
        <v>94</v>
      </c>
      <c r="D331" s="226" t="s">
        <v>95</v>
      </c>
      <c r="E331" s="227"/>
      <c r="F331" s="228"/>
      <c r="G331" s="19" t="s">
        <v>96</v>
      </c>
      <c r="H331" s="239" t="s">
        <v>97</v>
      </c>
      <c r="I331" s="236" t="s">
        <v>98</v>
      </c>
      <c r="J331" s="236" t="s">
        <v>99</v>
      </c>
      <c r="K331" s="236" t="s">
        <v>100</v>
      </c>
      <c r="L331" s="242" t="s">
        <v>101</v>
      </c>
      <c r="M331" s="236" t="s">
        <v>102</v>
      </c>
      <c r="N331" s="236" t="s">
        <v>103</v>
      </c>
      <c r="O331" s="233" t="s">
        <v>104</v>
      </c>
      <c r="P331" s="175" t="s">
        <v>115</v>
      </c>
      <c r="R331" s="100"/>
    </row>
    <row r="332" spans="1:19" ht="16.5" thickBot="1" x14ac:dyDescent="0.3">
      <c r="A332" s="13" t="s">
        <v>105</v>
      </c>
      <c r="B332" s="4"/>
      <c r="C332" s="37" t="s">
        <v>106</v>
      </c>
      <c r="D332" s="229"/>
      <c r="E332" s="230"/>
      <c r="F332" s="231"/>
      <c r="G332" s="15" t="s">
        <v>118</v>
      </c>
      <c r="H332" s="240"/>
      <c r="I332" s="237"/>
      <c r="J332" s="237"/>
      <c r="K332" s="237"/>
      <c r="L332" s="243"/>
      <c r="M332" s="237"/>
      <c r="N332" s="237"/>
      <c r="O332" s="234"/>
      <c r="P332" s="158" t="s">
        <v>116</v>
      </c>
    </row>
    <row r="333" spans="1:19" ht="16.5" thickBot="1" x14ac:dyDescent="0.3">
      <c r="A333" s="8"/>
      <c r="B333" s="88"/>
      <c r="C333" s="52"/>
      <c r="D333" s="9" t="s">
        <v>107</v>
      </c>
      <c r="E333" s="10" t="s">
        <v>108</v>
      </c>
      <c r="F333" s="9" t="s">
        <v>109</v>
      </c>
      <c r="G333" s="9" t="s">
        <v>110</v>
      </c>
      <c r="H333" s="241"/>
      <c r="I333" s="238"/>
      <c r="J333" s="238"/>
      <c r="K333" s="238"/>
      <c r="L333" s="244"/>
      <c r="M333" s="238"/>
      <c r="N333" s="238"/>
      <c r="O333" s="235"/>
      <c r="P333" s="176"/>
      <c r="Q333" s="105"/>
    </row>
    <row r="334" spans="1:19" x14ac:dyDescent="0.25">
      <c r="A334" s="2"/>
      <c r="B334" s="11" t="s">
        <v>5</v>
      </c>
      <c r="C334" s="36"/>
      <c r="D334" s="111"/>
      <c r="E334" s="19"/>
      <c r="F334" s="19"/>
      <c r="G334" s="111"/>
      <c r="H334" s="111"/>
      <c r="I334" s="19"/>
      <c r="J334" s="19"/>
      <c r="K334" s="19"/>
      <c r="L334" s="112"/>
      <c r="M334" s="19"/>
      <c r="N334" s="19"/>
      <c r="O334" s="112"/>
      <c r="P334" s="175"/>
      <c r="Q334" s="105"/>
    </row>
    <row r="335" spans="1:19" x14ac:dyDescent="0.25">
      <c r="A335" s="13" t="s">
        <v>57</v>
      </c>
      <c r="B335" s="44"/>
      <c r="C335" s="37" t="s">
        <v>58</v>
      </c>
      <c r="D335" s="7">
        <v>2.33</v>
      </c>
      <c r="E335" s="15">
        <v>8.1199999999999992</v>
      </c>
      <c r="F335" s="28">
        <v>15.549999999999997</v>
      </c>
      <c r="G335" s="7">
        <v>144.59999999999997</v>
      </c>
      <c r="H335" s="7">
        <v>3.2999999999999988E-2</v>
      </c>
      <c r="I335" s="15">
        <v>0</v>
      </c>
      <c r="J335" s="6">
        <v>40</v>
      </c>
      <c r="K335" s="15">
        <v>0.62</v>
      </c>
      <c r="L335" s="6">
        <v>8.1</v>
      </c>
      <c r="M335" s="15">
        <v>22.5</v>
      </c>
      <c r="N335" s="15">
        <v>3.9</v>
      </c>
      <c r="O335" s="6">
        <v>0.38</v>
      </c>
      <c r="P335" s="158" t="s">
        <v>131</v>
      </c>
      <c r="Q335" s="105"/>
    </row>
    <row r="336" spans="1:19" ht="31.5" x14ac:dyDescent="0.25">
      <c r="A336" s="13" t="s">
        <v>36</v>
      </c>
      <c r="B336" s="44"/>
      <c r="C336" s="37" t="s">
        <v>111</v>
      </c>
      <c r="D336" s="7">
        <v>8.3000000000000007</v>
      </c>
      <c r="E336" s="15">
        <v>6.8699999999999992</v>
      </c>
      <c r="F336" s="15">
        <v>28.61</v>
      </c>
      <c r="G336" s="7">
        <v>237.2</v>
      </c>
      <c r="H336" s="7">
        <v>5.3999999999999979E-2</v>
      </c>
      <c r="I336" s="15">
        <v>0.86399999999999966</v>
      </c>
      <c r="J336" s="15">
        <v>33.319999999999993</v>
      </c>
      <c r="K336" s="15">
        <v>0.15799999999999997</v>
      </c>
      <c r="L336" s="6">
        <v>116.64299999999996</v>
      </c>
      <c r="M336" s="15">
        <v>140.49599999999998</v>
      </c>
      <c r="N336" s="15">
        <v>32.814</v>
      </c>
      <c r="O336" s="6">
        <v>0.53199999999999992</v>
      </c>
      <c r="P336" s="158" t="s">
        <v>234</v>
      </c>
      <c r="S336" s="100"/>
    </row>
    <row r="337" spans="1:18" x14ac:dyDescent="0.25">
      <c r="A337" s="13" t="s">
        <v>31</v>
      </c>
      <c r="B337" s="4"/>
      <c r="C337" s="37" t="s">
        <v>130</v>
      </c>
      <c r="D337" s="7">
        <v>1.46</v>
      </c>
      <c r="E337" s="15">
        <v>1.0765</v>
      </c>
      <c r="F337" s="15">
        <v>11.959999999999999</v>
      </c>
      <c r="G337" s="7">
        <v>63.7</v>
      </c>
      <c r="H337" s="7">
        <v>1.7499999999999998E-2</v>
      </c>
      <c r="I337" s="15">
        <v>0.66999999999999993</v>
      </c>
      <c r="J337" s="15">
        <v>7.9999999999999982</v>
      </c>
      <c r="K337" s="15">
        <v>0</v>
      </c>
      <c r="L337" s="6">
        <v>63.015000000000001</v>
      </c>
      <c r="M337" s="15">
        <v>48.36</v>
      </c>
      <c r="N337" s="15">
        <v>12.2</v>
      </c>
      <c r="O337" s="15">
        <v>1.2999999999999996</v>
      </c>
      <c r="P337" s="158" t="s">
        <v>136</v>
      </c>
    </row>
    <row r="338" spans="1:18" x14ac:dyDescent="0.25">
      <c r="A338" s="13" t="s">
        <v>45</v>
      </c>
      <c r="B338" s="4"/>
      <c r="C338" s="14">
        <v>120</v>
      </c>
      <c r="D338" s="7">
        <v>0.48</v>
      </c>
      <c r="E338" s="15">
        <v>0.48</v>
      </c>
      <c r="F338" s="15">
        <v>11.759999999999998</v>
      </c>
      <c r="G338" s="7">
        <v>56.399999999999984</v>
      </c>
      <c r="H338" s="7">
        <v>3.599999999999999E-2</v>
      </c>
      <c r="I338" s="15">
        <v>11.999999999999996</v>
      </c>
      <c r="J338" s="15">
        <v>0</v>
      </c>
      <c r="K338" s="15">
        <v>0.24</v>
      </c>
      <c r="L338" s="6">
        <v>19.2</v>
      </c>
      <c r="M338" s="15">
        <v>13.2</v>
      </c>
      <c r="N338" s="15">
        <v>10.799999999999999</v>
      </c>
      <c r="O338" s="15">
        <v>2.6399999999999997</v>
      </c>
      <c r="P338" s="158" t="s">
        <v>134</v>
      </c>
    </row>
    <row r="339" spans="1:18" ht="16.5" thickBot="1" x14ac:dyDescent="0.3">
      <c r="A339" s="13" t="s">
        <v>27</v>
      </c>
      <c r="B339" s="4"/>
      <c r="C339" s="37">
        <v>30</v>
      </c>
      <c r="D339" s="7">
        <v>2.25</v>
      </c>
      <c r="E339" s="15">
        <v>0.87</v>
      </c>
      <c r="F339" s="28">
        <v>15.419999999999998</v>
      </c>
      <c r="G339" s="7">
        <v>78.599999999999994</v>
      </c>
      <c r="H339" s="7">
        <v>3.3000000000000002E-2</v>
      </c>
      <c r="I339" s="15">
        <v>0</v>
      </c>
      <c r="J339" s="6">
        <v>0</v>
      </c>
      <c r="K339" s="15">
        <v>0.51</v>
      </c>
      <c r="L339" s="6">
        <v>5.7</v>
      </c>
      <c r="M339" s="15">
        <v>19.5</v>
      </c>
      <c r="N339" s="15">
        <v>3.9</v>
      </c>
      <c r="O339" s="6">
        <v>0.36</v>
      </c>
      <c r="P339" s="158" t="s">
        <v>133</v>
      </c>
    </row>
    <row r="340" spans="1:18" ht="16.5" thickBot="1" x14ac:dyDescent="0.3">
      <c r="A340" s="114" t="s">
        <v>112</v>
      </c>
      <c r="B340" s="95"/>
      <c r="C340" s="53">
        <v>575</v>
      </c>
      <c r="D340" s="32">
        <f>SUM(D335:D339)</f>
        <v>14.82</v>
      </c>
      <c r="E340" s="32">
        <f t="shared" ref="E340:O340" si="62">SUM(E335:E339)</f>
        <v>17.416499999999999</v>
      </c>
      <c r="F340" s="32">
        <f t="shared" si="62"/>
        <v>83.3</v>
      </c>
      <c r="G340" s="32">
        <f>SUM(G335:G339)</f>
        <v>580.49999999999989</v>
      </c>
      <c r="H340" s="32">
        <f t="shared" si="62"/>
        <v>0.17349999999999996</v>
      </c>
      <c r="I340" s="32">
        <f t="shared" si="62"/>
        <v>13.533999999999995</v>
      </c>
      <c r="J340" s="32">
        <f t="shared" si="62"/>
        <v>81.319999999999993</v>
      </c>
      <c r="K340" s="32">
        <f t="shared" si="62"/>
        <v>1.528</v>
      </c>
      <c r="L340" s="32">
        <f t="shared" si="62"/>
        <v>212.65799999999993</v>
      </c>
      <c r="M340" s="32">
        <f t="shared" si="62"/>
        <v>244.05599999999998</v>
      </c>
      <c r="N340" s="32">
        <f t="shared" si="62"/>
        <v>63.613999999999997</v>
      </c>
      <c r="O340" s="32">
        <f t="shared" si="62"/>
        <v>5.2119999999999997</v>
      </c>
      <c r="P340" s="179"/>
    </row>
    <row r="341" spans="1:18" ht="27.75" customHeight="1" x14ac:dyDescent="0.25">
      <c r="A341" s="13"/>
      <c r="B341" s="44" t="s">
        <v>113</v>
      </c>
      <c r="C341" s="38"/>
      <c r="D341" s="15"/>
      <c r="E341" s="15"/>
      <c r="F341" s="15"/>
      <c r="G341" s="7"/>
      <c r="H341" s="7"/>
      <c r="I341" s="15"/>
      <c r="J341" s="15"/>
      <c r="K341" s="15"/>
      <c r="L341" s="6"/>
      <c r="M341" s="15"/>
      <c r="N341" s="15"/>
      <c r="O341" s="15"/>
      <c r="P341" s="158"/>
    </row>
    <row r="342" spans="1:18" ht="16.5" thickBot="1" x14ac:dyDescent="0.3">
      <c r="A342" s="13" t="s">
        <v>54</v>
      </c>
      <c r="B342" s="4"/>
      <c r="C342" s="37">
        <v>200</v>
      </c>
      <c r="D342" s="6">
        <v>5.8</v>
      </c>
      <c r="E342" s="15">
        <v>5</v>
      </c>
      <c r="F342" s="6">
        <v>9.6</v>
      </c>
      <c r="G342" s="15">
        <v>107</v>
      </c>
      <c r="H342" s="6">
        <v>0.08</v>
      </c>
      <c r="I342" s="15">
        <v>2.6</v>
      </c>
      <c r="J342" s="15">
        <v>40</v>
      </c>
      <c r="K342" s="15"/>
      <c r="L342" s="6">
        <v>240</v>
      </c>
      <c r="M342" s="15">
        <v>180</v>
      </c>
      <c r="N342" s="15">
        <v>28</v>
      </c>
      <c r="O342" s="6">
        <v>0.2</v>
      </c>
      <c r="P342" s="209" t="s">
        <v>137</v>
      </c>
    </row>
    <row r="343" spans="1:18" ht="16.5" thickBot="1" x14ac:dyDescent="0.3">
      <c r="A343" s="114" t="s">
        <v>112</v>
      </c>
      <c r="B343" s="94"/>
      <c r="C343" s="16">
        <v>200</v>
      </c>
      <c r="D343" s="17">
        <f t="shared" ref="D343:O343" si="63">SUM(D342:D342)</f>
        <v>5.8</v>
      </c>
      <c r="E343" s="17">
        <f t="shared" si="63"/>
        <v>5</v>
      </c>
      <c r="F343" s="17">
        <f t="shared" si="63"/>
        <v>9.6</v>
      </c>
      <c r="G343" s="17">
        <f t="shared" si="63"/>
        <v>107</v>
      </c>
      <c r="H343" s="17">
        <f t="shared" si="63"/>
        <v>0.08</v>
      </c>
      <c r="I343" s="17">
        <f t="shared" si="63"/>
        <v>2.6</v>
      </c>
      <c r="J343" s="17">
        <f t="shared" si="63"/>
        <v>40</v>
      </c>
      <c r="K343" s="17">
        <f t="shared" si="63"/>
        <v>0</v>
      </c>
      <c r="L343" s="17">
        <f t="shared" si="63"/>
        <v>240</v>
      </c>
      <c r="M343" s="17">
        <f t="shared" si="63"/>
        <v>180</v>
      </c>
      <c r="N343" s="17">
        <f t="shared" si="63"/>
        <v>28</v>
      </c>
      <c r="O343" s="17">
        <f t="shared" si="63"/>
        <v>0.2</v>
      </c>
      <c r="P343" s="177"/>
    </row>
    <row r="344" spans="1:18" ht="19.5" customHeight="1" thickBot="1" x14ac:dyDescent="0.3">
      <c r="A344" s="224" t="s">
        <v>298</v>
      </c>
      <c r="B344" s="225"/>
      <c r="C344" s="102">
        <f>C340+C343</f>
        <v>775</v>
      </c>
      <c r="D344" s="80">
        <f>D340+D343</f>
        <v>20.62</v>
      </c>
      <c r="E344" s="80">
        <f t="shared" ref="E344:O344" si="64">E340+E343</f>
        <v>22.416499999999999</v>
      </c>
      <c r="F344" s="80">
        <f t="shared" si="64"/>
        <v>92.899999999999991</v>
      </c>
      <c r="G344" s="80">
        <f t="shared" si="64"/>
        <v>687.49999999999989</v>
      </c>
      <c r="H344" s="80">
        <f t="shared" si="64"/>
        <v>0.25349999999999995</v>
      </c>
      <c r="I344" s="80">
        <f t="shared" si="64"/>
        <v>16.133999999999997</v>
      </c>
      <c r="J344" s="80">
        <f t="shared" si="64"/>
        <v>121.32</v>
      </c>
      <c r="K344" s="80">
        <f t="shared" si="64"/>
        <v>1.528</v>
      </c>
      <c r="L344" s="80">
        <f t="shared" si="64"/>
        <v>452.6579999999999</v>
      </c>
      <c r="M344" s="80">
        <f t="shared" si="64"/>
        <v>424.05599999999998</v>
      </c>
      <c r="N344" s="80">
        <f t="shared" si="64"/>
        <v>91.614000000000004</v>
      </c>
      <c r="O344" s="80">
        <f t="shared" si="64"/>
        <v>5.4119999999999999</v>
      </c>
      <c r="P344" s="175"/>
      <c r="Q344" s="103">
        <f>G344/2350</f>
        <v>0.29255319148936165</v>
      </c>
      <c r="R344" s="126" t="s">
        <v>262</v>
      </c>
    </row>
    <row r="345" spans="1:18" x14ac:dyDescent="0.25">
      <c r="A345" s="2"/>
      <c r="B345" s="11" t="s">
        <v>10</v>
      </c>
      <c r="C345" s="54"/>
      <c r="D345" s="111"/>
      <c r="E345" s="19"/>
      <c r="F345" s="112"/>
      <c r="G345" s="19"/>
      <c r="H345" s="112"/>
      <c r="I345" s="19"/>
      <c r="J345" s="19"/>
      <c r="K345" s="19"/>
      <c r="L345" s="112"/>
      <c r="M345" s="19"/>
      <c r="N345" s="19"/>
      <c r="O345" s="112"/>
      <c r="P345" s="181"/>
    </row>
    <row r="346" spans="1:18" x14ac:dyDescent="0.25">
      <c r="A346" s="13" t="s">
        <v>33</v>
      </c>
      <c r="B346" s="44"/>
      <c r="C346" s="38">
        <v>60</v>
      </c>
      <c r="D346" s="6">
        <v>0.66</v>
      </c>
      <c r="E346" s="15">
        <v>0.12</v>
      </c>
      <c r="F346" s="6">
        <v>2.2799999999999998</v>
      </c>
      <c r="G346" s="15">
        <v>14.4</v>
      </c>
      <c r="H346" s="6">
        <v>3.5999999999999997E-2</v>
      </c>
      <c r="I346" s="15">
        <v>14.999999999999998</v>
      </c>
      <c r="J346" s="15">
        <v>0</v>
      </c>
      <c r="K346" s="15">
        <v>0.42</v>
      </c>
      <c r="L346" s="6">
        <v>8.4</v>
      </c>
      <c r="M346" s="15">
        <v>15.6</v>
      </c>
      <c r="N346" s="15">
        <v>12</v>
      </c>
      <c r="O346" s="6">
        <v>0.54</v>
      </c>
      <c r="P346" s="187" t="s">
        <v>139</v>
      </c>
    </row>
    <row r="347" spans="1:18" ht="31.5" x14ac:dyDescent="0.25">
      <c r="A347" s="13" t="s">
        <v>310</v>
      </c>
      <c r="B347" s="44"/>
      <c r="C347" s="38" t="s">
        <v>180</v>
      </c>
      <c r="D347" s="148">
        <v>6.7320000000000011</v>
      </c>
      <c r="E347" s="149">
        <v>9.0719999999999992</v>
      </c>
      <c r="F347" s="148">
        <v>19.262</v>
      </c>
      <c r="G347" s="149">
        <v>164.8</v>
      </c>
      <c r="H347" s="148">
        <v>0.18600000000000003</v>
      </c>
      <c r="I347" s="149">
        <v>4.8959999999999999</v>
      </c>
      <c r="J347" s="149">
        <v>5.82</v>
      </c>
      <c r="K347" s="149">
        <v>2.032</v>
      </c>
      <c r="L347" s="148">
        <v>39.5</v>
      </c>
      <c r="M347" s="149">
        <v>86.88</v>
      </c>
      <c r="N347" s="149">
        <v>30.488000000000003</v>
      </c>
      <c r="O347" s="148">
        <v>1.8279999999999998</v>
      </c>
      <c r="P347" s="188" t="s">
        <v>235</v>
      </c>
    </row>
    <row r="348" spans="1:18" x14ac:dyDescent="0.25">
      <c r="A348" s="13" t="s">
        <v>82</v>
      </c>
      <c r="B348" s="44"/>
      <c r="C348" s="38" t="s">
        <v>166</v>
      </c>
      <c r="D348" s="6">
        <v>11.252727272727274</v>
      </c>
      <c r="E348" s="15">
        <v>10.783636363636365</v>
      </c>
      <c r="F348" s="6">
        <v>4.0200000000000014</v>
      </c>
      <c r="G348" s="15">
        <v>158.28181818181824</v>
      </c>
      <c r="H348" s="6">
        <v>9.2272727272727312E-2</v>
      </c>
      <c r="I348" s="15">
        <v>2.1345454545454547</v>
      </c>
      <c r="J348" s="15">
        <v>35.636363636363647</v>
      </c>
      <c r="K348" s="15">
        <v>3.7145454545454557</v>
      </c>
      <c r="L348" s="6">
        <v>32.614545454545471</v>
      </c>
      <c r="M348" s="15">
        <v>137.6072727272728</v>
      </c>
      <c r="N348" s="15">
        <v>36.781818181818196</v>
      </c>
      <c r="O348" s="6">
        <v>0.69090909090909114</v>
      </c>
      <c r="P348" s="187" t="s">
        <v>141</v>
      </c>
    </row>
    <row r="349" spans="1:18" x14ac:dyDescent="0.25">
      <c r="A349" s="13" t="s">
        <v>18</v>
      </c>
      <c r="B349" s="44"/>
      <c r="C349" s="38" t="s">
        <v>177</v>
      </c>
      <c r="D349" s="6">
        <v>3.6774</v>
      </c>
      <c r="E349" s="15">
        <v>5.7618</v>
      </c>
      <c r="F349" s="6">
        <v>24.526800000000001</v>
      </c>
      <c r="G349" s="15">
        <v>164.70000000000002</v>
      </c>
      <c r="H349" s="6">
        <v>0.16740000000000002</v>
      </c>
      <c r="I349" s="15">
        <v>21.7926</v>
      </c>
      <c r="J349" s="15">
        <v>0</v>
      </c>
      <c r="K349" s="15">
        <v>0.21779999999999999</v>
      </c>
      <c r="L349" s="6">
        <v>44.37</v>
      </c>
      <c r="M349" s="15">
        <v>103.91399999999999</v>
      </c>
      <c r="N349" s="15">
        <v>33.299999999999997</v>
      </c>
      <c r="O349" s="6">
        <v>1.2114</v>
      </c>
      <c r="P349" s="187" t="s">
        <v>221</v>
      </c>
    </row>
    <row r="350" spans="1:18" x14ac:dyDescent="0.25">
      <c r="A350" s="13" t="s">
        <v>319</v>
      </c>
      <c r="B350" s="44"/>
      <c r="C350" s="38">
        <v>200</v>
      </c>
      <c r="D350" s="6">
        <v>0.66200000000000003</v>
      </c>
      <c r="E350" s="15">
        <v>0.09</v>
      </c>
      <c r="F350" s="6">
        <v>22.033999999999992</v>
      </c>
      <c r="G350" s="15">
        <v>92.799999999999983</v>
      </c>
      <c r="H350" s="6">
        <v>1.5999999999999997E-2</v>
      </c>
      <c r="I350" s="15">
        <v>0.72599999999999976</v>
      </c>
      <c r="J350" s="15">
        <v>0</v>
      </c>
      <c r="K350" s="15">
        <v>0.50800000000000001</v>
      </c>
      <c r="L350" s="6">
        <v>32.18</v>
      </c>
      <c r="M350" s="15">
        <v>23.439999999999998</v>
      </c>
      <c r="N350" s="15">
        <v>17.459999999999997</v>
      </c>
      <c r="O350" s="6">
        <v>0.66799999999999993</v>
      </c>
      <c r="P350" s="187" t="s">
        <v>157</v>
      </c>
    </row>
    <row r="351" spans="1:18" ht="13.5" customHeight="1" x14ac:dyDescent="0.25">
      <c r="A351" s="13" t="s">
        <v>11</v>
      </c>
      <c r="B351" s="68"/>
      <c r="C351" s="14">
        <v>50</v>
      </c>
      <c r="D351" s="6">
        <v>3.3</v>
      </c>
      <c r="E351" s="15">
        <v>0.6</v>
      </c>
      <c r="F351" s="6">
        <v>19.8</v>
      </c>
      <c r="G351" s="15">
        <v>99</v>
      </c>
      <c r="H351" s="6">
        <v>8.5000000000000006E-2</v>
      </c>
      <c r="I351" s="15">
        <v>0</v>
      </c>
      <c r="J351" s="15">
        <v>0</v>
      </c>
      <c r="K351" s="15">
        <v>0.7</v>
      </c>
      <c r="L351" s="6">
        <v>14.5</v>
      </c>
      <c r="M351" s="15">
        <v>75</v>
      </c>
      <c r="N351" s="15">
        <v>23.5</v>
      </c>
      <c r="O351" s="6">
        <v>1.95</v>
      </c>
      <c r="P351" s="158" t="s">
        <v>143</v>
      </c>
    </row>
    <row r="352" spans="1:18" ht="16.5" thickBot="1" x14ac:dyDescent="0.3">
      <c r="A352" s="13" t="s">
        <v>25</v>
      </c>
      <c r="B352" s="4"/>
      <c r="C352" s="14">
        <v>40</v>
      </c>
      <c r="D352" s="15">
        <v>3.04</v>
      </c>
      <c r="E352" s="144">
        <v>0.32000000000000006</v>
      </c>
      <c r="F352" s="6">
        <v>19.680000000000003</v>
      </c>
      <c r="G352" s="30">
        <v>94</v>
      </c>
      <c r="H352" s="14">
        <v>4.4000000000000004E-2</v>
      </c>
      <c r="I352" s="58">
        <v>0</v>
      </c>
      <c r="J352" s="14">
        <v>0</v>
      </c>
      <c r="K352" s="14">
        <v>0.44000000000000006</v>
      </c>
      <c r="L352" s="14">
        <v>8</v>
      </c>
      <c r="M352" s="14">
        <v>26</v>
      </c>
      <c r="N352" s="14">
        <v>5.6000000000000005</v>
      </c>
      <c r="O352" s="42">
        <v>0.44000000000000006</v>
      </c>
      <c r="P352" s="176" t="s">
        <v>133</v>
      </c>
    </row>
    <row r="353" spans="1:18" ht="16.5" customHeight="1" thickBot="1" x14ac:dyDescent="0.3">
      <c r="A353" s="114" t="s">
        <v>112</v>
      </c>
      <c r="B353" s="95"/>
      <c r="C353" s="78">
        <v>830</v>
      </c>
      <c r="D353" s="32">
        <f>SUM(D346:D352)</f>
        <v>29.324127272727271</v>
      </c>
      <c r="E353" s="32">
        <f t="shared" ref="E353:O353" si="65">SUM(E346:E352)</f>
        <v>26.747436363636364</v>
      </c>
      <c r="F353" s="32">
        <f t="shared" si="65"/>
        <v>111.6028</v>
      </c>
      <c r="G353" s="32">
        <f>SUM(G346:G352)</f>
        <v>787.9818181818182</v>
      </c>
      <c r="H353" s="32">
        <f t="shared" si="65"/>
        <v>0.62667272727272738</v>
      </c>
      <c r="I353" s="32">
        <f t="shared" si="65"/>
        <v>44.549145454545453</v>
      </c>
      <c r="J353" s="32">
        <f t="shared" si="65"/>
        <v>41.456363636363648</v>
      </c>
      <c r="K353" s="32">
        <f t="shared" si="65"/>
        <v>8.0323454545454549</v>
      </c>
      <c r="L353" s="32">
        <f t="shared" si="65"/>
        <v>179.56454545454548</v>
      </c>
      <c r="M353" s="32">
        <f t="shared" si="65"/>
        <v>468.44127272727275</v>
      </c>
      <c r="N353" s="32">
        <f t="shared" si="65"/>
        <v>159.12981818181819</v>
      </c>
      <c r="O353" s="32">
        <f t="shared" si="65"/>
        <v>7.3283090909090918</v>
      </c>
      <c r="P353" s="186"/>
      <c r="Q353" s="103">
        <f>G353/2350</f>
        <v>0.33531141199226305</v>
      </c>
      <c r="R353" s="129" t="s">
        <v>263</v>
      </c>
    </row>
    <row r="354" spans="1:18" ht="16.5" thickBot="1" x14ac:dyDescent="0.3">
      <c r="A354" s="13" t="s">
        <v>314</v>
      </c>
      <c r="B354" s="44"/>
      <c r="C354" s="162">
        <v>500</v>
      </c>
      <c r="D354" s="161">
        <v>0</v>
      </c>
      <c r="E354" s="160">
        <v>0</v>
      </c>
      <c r="F354" s="159">
        <v>0</v>
      </c>
      <c r="G354" s="161">
        <v>0</v>
      </c>
      <c r="H354" s="161">
        <v>0</v>
      </c>
      <c r="I354" s="161">
        <v>0</v>
      </c>
      <c r="J354" s="161">
        <v>0</v>
      </c>
      <c r="K354" s="161">
        <v>0</v>
      </c>
      <c r="L354" s="161">
        <v>0</v>
      </c>
      <c r="M354" s="161">
        <v>0</v>
      </c>
      <c r="N354" s="161">
        <v>0</v>
      </c>
      <c r="O354" s="161">
        <v>0</v>
      </c>
      <c r="P354" s="179"/>
      <c r="R354" s="129"/>
    </row>
    <row r="355" spans="1:18" ht="18.75" customHeight="1" thickBot="1" x14ac:dyDescent="0.3">
      <c r="A355" s="114" t="s">
        <v>114</v>
      </c>
      <c r="B355" s="95"/>
      <c r="C355" s="17">
        <f>C340+C343+C353+C354</f>
        <v>2105</v>
      </c>
      <c r="D355" s="17">
        <f>D340+D343+D353+D354</f>
        <v>49.944127272727272</v>
      </c>
      <c r="E355" s="17">
        <f t="shared" ref="E355:O355" si="66">E340+E343+E353+E354</f>
        <v>49.163936363636367</v>
      </c>
      <c r="F355" s="17">
        <f t="shared" si="66"/>
        <v>204.50279999999998</v>
      </c>
      <c r="G355" s="17">
        <f t="shared" si="66"/>
        <v>1475.4818181818182</v>
      </c>
      <c r="H355" s="17">
        <f t="shared" si="66"/>
        <v>0.88017272727272733</v>
      </c>
      <c r="I355" s="17">
        <f t="shared" si="66"/>
        <v>60.683145454545453</v>
      </c>
      <c r="J355" s="17">
        <f t="shared" si="66"/>
        <v>162.77636363636364</v>
      </c>
      <c r="K355" s="17">
        <f t="shared" si="66"/>
        <v>9.5603454545454554</v>
      </c>
      <c r="L355" s="17">
        <f t="shared" si="66"/>
        <v>632.22254545454541</v>
      </c>
      <c r="M355" s="17">
        <f t="shared" si="66"/>
        <v>892.49727272727273</v>
      </c>
      <c r="N355" s="17">
        <f t="shared" si="66"/>
        <v>250.7438181818182</v>
      </c>
      <c r="O355" s="17">
        <f t="shared" si="66"/>
        <v>12.740309090909092</v>
      </c>
      <c r="P355" s="186"/>
      <c r="Q355" s="103">
        <f>G355/2350</f>
        <v>0.62786460348162476</v>
      </c>
      <c r="R355" s="126" t="s">
        <v>264</v>
      </c>
    </row>
    <row r="356" spans="1:18" x14ac:dyDescent="0.25">
      <c r="A356" s="33"/>
      <c r="B356" s="11"/>
      <c r="C356" s="76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182"/>
    </row>
    <row r="357" spans="1:18" ht="16.5" thickBot="1" x14ac:dyDescent="0.3">
      <c r="A357" s="70" t="s">
        <v>35</v>
      </c>
      <c r="B357" s="44"/>
      <c r="C357" s="75"/>
      <c r="P357" s="183"/>
    </row>
    <row r="358" spans="1:18" ht="15.75" customHeight="1" x14ac:dyDescent="0.25">
      <c r="A358" s="2" t="s">
        <v>93</v>
      </c>
      <c r="B358" s="77"/>
      <c r="C358" s="36" t="s">
        <v>94</v>
      </c>
      <c r="D358" s="226" t="s">
        <v>95</v>
      </c>
      <c r="E358" s="227"/>
      <c r="F358" s="228"/>
      <c r="G358" s="19" t="s">
        <v>96</v>
      </c>
      <c r="H358" s="239" t="s">
        <v>97</v>
      </c>
      <c r="I358" s="236" t="s">
        <v>98</v>
      </c>
      <c r="J358" s="242" t="s">
        <v>99</v>
      </c>
      <c r="K358" s="236" t="s">
        <v>100</v>
      </c>
      <c r="L358" s="242" t="s">
        <v>101</v>
      </c>
      <c r="M358" s="236" t="s">
        <v>102</v>
      </c>
      <c r="N358" s="233" t="s">
        <v>103</v>
      </c>
      <c r="O358" s="233" t="s">
        <v>104</v>
      </c>
      <c r="P358" s="175" t="s">
        <v>115</v>
      </c>
    </row>
    <row r="359" spans="1:18" ht="16.5" thickBot="1" x14ac:dyDescent="0.3">
      <c r="A359" s="13" t="s">
        <v>105</v>
      </c>
      <c r="B359" s="4"/>
      <c r="C359" s="37" t="s">
        <v>106</v>
      </c>
      <c r="D359" s="229"/>
      <c r="E359" s="230"/>
      <c r="F359" s="231"/>
      <c r="G359" s="15" t="s">
        <v>118</v>
      </c>
      <c r="H359" s="240"/>
      <c r="I359" s="237"/>
      <c r="J359" s="243"/>
      <c r="K359" s="237"/>
      <c r="L359" s="243"/>
      <c r="M359" s="237"/>
      <c r="N359" s="234"/>
      <c r="O359" s="234"/>
      <c r="P359" s="158" t="s">
        <v>116</v>
      </c>
    </row>
    <row r="360" spans="1:18" ht="16.5" thickBot="1" x14ac:dyDescent="0.3">
      <c r="A360" s="13"/>
      <c r="B360" s="4"/>
      <c r="C360" s="37"/>
      <c r="D360" s="113" t="s">
        <v>107</v>
      </c>
      <c r="E360" s="19" t="s">
        <v>108</v>
      </c>
      <c r="F360" s="112" t="s">
        <v>109</v>
      </c>
      <c r="G360" s="19" t="s">
        <v>110</v>
      </c>
      <c r="H360" s="241"/>
      <c r="I360" s="238"/>
      <c r="J360" s="244"/>
      <c r="K360" s="238"/>
      <c r="L360" s="244"/>
      <c r="M360" s="238"/>
      <c r="N360" s="235"/>
      <c r="O360" s="235"/>
      <c r="P360" s="158"/>
    </row>
    <row r="361" spans="1:18" x14ac:dyDescent="0.25">
      <c r="A361" s="2"/>
      <c r="B361" s="11" t="s">
        <v>5</v>
      </c>
      <c r="C361" s="12"/>
      <c r="D361" s="112"/>
      <c r="E361" s="19"/>
      <c r="F361" s="112"/>
      <c r="G361" s="19"/>
      <c r="H361" s="112"/>
      <c r="I361" s="19"/>
      <c r="J361" s="112"/>
      <c r="K361" s="19"/>
      <c r="L361" s="112"/>
      <c r="M361" s="19"/>
      <c r="N361" s="113"/>
      <c r="O361" s="19"/>
      <c r="P361" s="175"/>
    </row>
    <row r="362" spans="1:18" x14ac:dyDescent="0.25">
      <c r="A362" s="13" t="s">
        <v>56</v>
      </c>
      <c r="B362" s="44"/>
      <c r="C362" s="14" t="s">
        <v>55</v>
      </c>
      <c r="D362" s="6">
        <v>6.2750000000000004</v>
      </c>
      <c r="E362" s="15">
        <v>12.11</v>
      </c>
      <c r="F362" s="6">
        <v>15.549999999999997</v>
      </c>
      <c r="G362" s="15">
        <v>196.09999999999997</v>
      </c>
      <c r="H362" s="6">
        <v>3.7999999999999985E-2</v>
      </c>
      <c r="I362" s="15">
        <v>0.105</v>
      </c>
      <c r="J362" s="6">
        <v>71.5</v>
      </c>
      <c r="K362" s="15">
        <v>0.67999999999999994</v>
      </c>
      <c r="L362" s="6">
        <v>158.09999999999997</v>
      </c>
      <c r="M362" s="15">
        <v>112.49999999999999</v>
      </c>
      <c r="N362" s="28">
        <v>12.149999999999999</v>
      </c>
      <c r="O362" s="15">
        <v>0.48499999999999999</v>
      </c>
      <c r="P362" s="158" t="s">
        <v>146</v>
      </c>
    </row>
    <row r="363" spans="1:18" ht="27.75" customHeight="1" x14ac:dyDescent="0.25">
      <c r="A363" s="13" t="s">
        <v>38</v>
      </c>
      <c r="B363" s="44"/>
      <c r="C363" s="14" t="s">
        <v>205</v>
      </c>
      <c r="D363" s="6">
        <v>3.56</v>
      </c>
      <c r="E363" s="15">
        <v>2.23</v>
      </c>
      <c r="F363" s="6">
        <v>24.257499999999997</v>
      </c>
      <c r="G363" s="15">
        <v>130.1</v>
      </c>
      <c r="H363" s="6">
        <v>5.9999999999999991E-2</v>
      </c>
      <c r="I363" s="15">
        <v>0.87749999999999984</v>
      </c>
      <c r="J363" s="6">
        <v>33.5</v>
      </c>
      <c r="K363" s="15">
        <v>0.35749999999999993</v>
      </c>
      <c r="L363" s="6">
        <v>99.727499999999978</v>
      </c>
      <c r="M363" s="15">
        <v>87.892499999999984</v>
      </c>
      <c r="N363" s="28">
        <v>15.224999999999998</v>
      </c>
      <c r="O363" s="15">
        <v>0.34749999999999992</v>
      </c>
      <c r="P363" s="158" t="s">
        <v>236</v>
      </c>
    </row>
    <row r="364" spans="1:18" ht="20.25" customHeight="1" x14ac:dyDescent="0.25">
      <c r="A364" s="13" t="s">
        <v>70</v>
      </c>
      <c r="B364" s="44"/>
      <c r="C364" s="14">
        <v>40</v>
      </c>
      <c r="D364" s="6">
        <v>5.08</v>
      </c>
      <c r="E364" s="15">
        <v>4.5999999999999996</v>
      </c>
      <c r="F364" s="6">
        <v>0.28000000000000003</v>
      </c>
      <c r="G364" s="15">
        <v>62.8</v>
      </c>
      <c r="H364" s="6">
        <v>0.03</v>
      </c>
      <c r="I364" s="15"/>
      <c r="J364" s="6">
        <v>100</v>
      </c>
      <c r="K364" s="15">
        <v>0.24</v>
      </c>
      <c r="L364" s="6">
        <v>22</v>
      </c>
      <c r="M364" s="15">
        <v>76.8</v>
      </c>
      <c r="N364" s="28">
        <v>4.8</v>
      </c>
      <c r="O364" s="15">
        <v>1</v>
      </c>
      <c r="P364" s="158" t="s">
        <v>214</v>
      </c>
    </row>
    <row r="365" spans="1:18" ht="20.25" customHeight="1" x14ac:dyDescent="0.25">
      <c r="A365" s="13" t="s">
        <v>19</v>
      </c>
      <c r="B365" s="4"/>
      <c r="C365" s="37">
        <v>200</v>
      </c>
      <c r="D365" s="6">
        <v>4.0780000000000003</v>
      </c>
      <c r="E365" s="15">
        <v>3.81</v>
      </c>
      <c r="F365" s="6">
        <v>7.597999999999999</v>
      </c>
      <c r="G365" s="15">
        <v>78.599999999999994</v>
      </c>
      <c r="H365" s="42">
        <v>5.5999999999999994E-2</v>
      </c>
      <c r="I365" s="14">
        <v>1.5879999999999999</v>
      </c>
      <c r="J365" s="42">
        <v>24.4</v>
      </c>
      <c r="K365" s="14">
        <v>0</v>
      </c>
      <c r="L365" s="42">
        <v>151.91999999999999</v>
      </c>
      <c r="M365" s="14">
        <v>124.55999999999999</v>
      </c>
      <c r="N365" s="58">
        <v>21.34</v>
      </c>
      <c r="O365" s="14">
        <v>0.44799999999999995</v>
      </c>
      <c r="P365" s="158" t="s">
        <v>147</v>
      </c>
    </row>
    <row r="366" spans="1:18" ht="20.25" customHeight="1" x14ac:dyDescent="0.25">
      <c r="A366" s="13" t="s">
        <v>45</v>
      </c>
      <c r="B366" s="4"/>
      <c r="C366" s="14">
        <v>120</v>
      </c>
      <c r="D366" s="7">
        <v>0.48</v>
      </c>
      <c r="E366" s="15">
        <v>0.48</v>
      </c>
      <c r="F366" s="15">
        <v>11.759999999999998</v>
      </c>
      <c r="G366" s="7">
        <v>56.399999999999984</v>
      </c>
      <c r="H366" s="7">
        <v>3.599999999999999E-2</v>
      </c>
      <c r="I366" s="15">
        <v>11.999999999999996</v>
      </c>
      <c r="J366" s="15">
        <v>0</v>
      </c>
      <c r="K366" s="15">
        <v>0.24</v>
      </c>
      <c r="L366" s="6">
        <v>19.2</v>
      </c>
      <c r="M366" s="15">
        <v>13.2</v>
      </c>
      <c r="N366" s="15">
        <v>10.799999999999999</v>
      </c>
      <c r="O366" s="15">
        <v>2.6399999999999997</v>
      </c>
      <c r="P366" s="158" t="s">
        <v>134</v>
      </c>
    </row>
    <row r="367" spans="1:18" ht="20.25" customHeight="1" thickBot="1" x14ac:dyDescent="0.3">
      <c r="A367" s="13" t="s">
        <v>27</v>
      </c>
      <c r="B367" s="4"/>
      <c r="C367" s="37">
        <v>30</v>
      </c>
      <c r="D367" s="7">
        <v>2.25</v>
      </c>
      <c r="E367" s="15">
        <v>0.87</v>
      </c>
      <c r="F367" s="28">
        <v>15.419999999999998</v>
      </c>
      <c r="G367" s="7">
        <v>78.599999999999994</v>
      </c>
      <c r="H367" s="7">
        <v>3.3000000000000002E-2</v>
      </c>
      <c r="I367" s="15">
        <v>0</v>
      </c>
      <c r="J367" s="6">
        <v>0</v>
      </c>
      <c r="K367" s="15">
        <v>0.51</v>
      </c>
      <c r="L367" s="6">
        <v>5.7</v>
      </c>
      <c r="M367" s="15">
        <v>19.5</v>
      </c>
      <c r="N367" s="15">
        <v>3.9</v>
      </c>
      <c r="O367" s="6">
        <v>0.36</v>
      </c>
      <c r="P367" s="158" t="s">
        <v>133</v>
      </c>
    </row>
    <row r="368" spans="1:18" ht="16.5" thickBot="1" x14ac:dyDescent="0.3">
      <c r="A368" s="114" t="s">
        <v>112</v>
      </c>
      <c r="B368" s="93"/>
      <c r="C368" s="16">
        <v>600</v>
      </c>
      <c r="D368" s="17">
        <f>SUM(D362:D367)</f>
        <v>21.723000000000003</v>
      </c>
      <c r="E368" s="17">
        <f t="shared" ref="E368:O368" si="67">SUM(E362:E367)</f>
        <v>24.099999999999998</v>
      </c>
      <c r="F368" s="17">
        <f t="shared" si="67"/>
        <v>74.865499999999983</v>
      </c>
      <c r="G368" s="17">
        <f>SUM(G362:G367)</f>
        <v>602.59999999999991</v>
      </c>
      <c r="H368" s="17">
        <f t="shared" si="67"/>
        <v>0.253</v>
      </c>
      <c r="I368" s="17">
        <f t="shared" si="67"/>
        <v>14.570499999999996</v>
      </c>
      <c r="J368" s="17">
        <f t="shared" si="67"/>
        <v>229.4</v>
      </c>
      <c r="K368" s="17">
        <f t="shared" si="67"/>
        <v>2.0274999999999999</v>
      </c>
      <c r="L368" s="17">
        <f t="shared" si="67"/>
        <v>456.64749999999992</v>
      </c>
      <c r="M368" s="17">
        <f t="shared" si="67"/>
        <v>434.45249999999999</v>
      </c>
      <c r="N368" s="17">
        <f t="shared" si="67"/>
        <v>68.215000000000003</v>
      </c>
      <c r="O368" s="17">
        <f t="shared" si="67"/>
        <v>5.2805</v>
      </c>
      <c r="P368" s="177"/>
    </row>
    <row r="369" spans="1:18" ht="31.5" x14ac:dyDescent="0.25">
      <c r="A369" s="13"/>
      <c r="B369" s="44" t="s">
        <v>113</v>
      </c>
      <c r="C369" s="12"/>
      <c r="D369" s="112"/>
      <c r="E369" s="15"/>
      <c r="F369" s="112"/>
      <c r="G369" s="15"/>
      <c r="H369" s="112"/>
      <c r="I369" s="15"/>
      <c r="J369" s="6"/>
      <c r="K369" s="15"/>
      <c r="L369" s="6"/>
      <c r="M369" s="15"/>
      <c r="N369" s="19"/>
      <c r="O369" s="28"/>
      <c r="P369" s="158"/>
    </row>
    <row r="370" spans="1:18" ht="16.5" thickBot="1" x14ac:dyDescent="0.3">
      <c r="A370" s="71" t="s">
        <v>24</v>
      </c>
      <c r="B370" s="4"/>
      <c r="C370" s="14">
        <v>180</v>
      </c>
      <c r="D370" s="6">
        <v>0.9</v>
      </c>
      <c r="E370" s="15">
        <v>0</v>
      </c>
      <c r="F370" s="6">
        <v>18.18</v>
      </c>
      <c r="G370" s="15">
        <v>76.319999999999993</v>
      </c>
      <c r="H370" s="42">
        <v>1.9799999999999998E-2</v>
      </c>
      <c r="I370" s="14">
        <v>3.5999999999999996</v>
      </c>
      <c r="J370" s="42">
        <v>0</v>
      </c>
      <c r="K370" s="14">
        <v>0.18000000000000002</v>
      </c>
      <c r="L370" s="42">
        <v>12.6</v>
      </c>
      <c r="M370" s="14">
        <v>12.6</v>
      </c>
      <c r="N370" s="14">
        <v>7.2</v>
      </c>
      <c r="O370" s="42">
        <v>2.52</v>
      </c>
      <c r="P370" s="158" t="s">
        <v>142</v>
      </c>
    </row>
    <row r="371" spans="1:18" s="64" customFormat="1" ht="16.5" thickBot="1" x14ac:dyDescent="0.3">
      <c r="A371" s="114" t="s">
        <v>112</v>
      </c>
      <c r="B371" s="94"/>
      <c r="C371" s="16">
        <v>180</v>
      </c>
      <c r="D371" s="31">
        <f t="shared" ref="D371:O371" si="68">SUM(D370:D370)</f>
        <v>0.9</v>
      </c>
      <c r="E371" s="17">
        <f t="shared" si="68"/>
        <v>0</v>
      </c>
      <c r="F371" s="31">
        <f t="shared" si="68"/>
        <v>18.18</v>
      </c>
      <c r="G371" s="17">
        <f t="shared" si="68"/>
        <v>76.319999999999993</v>
      </c>
      <c r="H371" s="31">
        <f t="shared" si="68"/>
        <v>1.9799999999999998E-2</v>
      </c>
      <c r="I371" s="17">
        <f t="shared" si="68"/>
        <v>3.5999999999999996</v>
      </c>
      <c r="J371" s="31">
        <f t="shared" si="68"/>
        <v>0</v>
      </c>
      <c r="K371" s="17">
        <f t="shared" si="68"/>
        <v>0.18000000000000002</v>
      </c>
      <c r="L371" s="31">
        <f t="shared" si="68"/>
        <v>12.6</v>
      </c>
      <c r="M371" s="17">
        <f t="shared" si="68"/>
        <v>12.6</v>
      </c>
      <c r="N371" s="31">
        <f t="shared" si="68"/>
        <v>7.2</v>
      </c>
      <c r="O371" s="17">
        <f t="shared" si="68"/>
        <v>2.52</v>
      </c>
      <c r="P371" s="177"/>
      <c r="Q371" s="103"/>
    </row>
    <row r="372" spans="1:18" s="64" customFormat="1" ht="24.75" thickBot="1" x14ac:dyDescent="0.3">
      <c r="A372" s="224" t="s">
        <v>298</v>
      </c>
      <c r="B372" s="225"/>
      <c r="C372" s="102">
        <f>C368+C371</f>
        <v>780</v>
      </c>
      <c r="D372" s="80">
        <f>D368+D371</f>
        <v>22.623000000000001</v>
      </c>
      <c r="E372" s="80">
        <f t="shared" ref="E372:O372" si="69">E368+E371</f>
        <v>24.099999999999998</v>
      </c>
      <c r="F372" s="80">
        <f t="shared" si="69"/>
        <v>93.045499999999976</v>
      </c>
      <c r="G372" s="80">
        <f t="shared" si="69"/>
        <v>678.91999999999985</v>
      </c>
      <c r="H372" s="80">
        <f t="shared" si="69"/>
        <v>0.27279999999999999</v>
      </c>
      <c r="I372" s="80">
        <f t="shared" si="69"/>
        <v>18.170499999999997</v>
      </c>
      <c r="J372" s="80">
        <f t="shared" si="69"/>
        <v>229.4</v>
      </c>
      <c r="K372" s="80">
        <f t="shared" si="69"/>
        <v>2.2075</v>
      </c>
      <c r="L372" s="80">
        <f t="shared" si="69"/>
        <v>469.24749999999995</v>
      </c>
      <c r="M372" s="80">
        <f t="shared" si="69"/>
        <v>447.05250000000001</v>
      </c>
      <c r="N372" s="80">
        <f t="shared" si="69"/>
        <v>75.415000000000006</v>
      </c>
      <c r="O372" s="80">
        <f t="shared" si="69"/>
        <v>7.8004999999999995</v>
      </c>
      <c r="P372" s="175"/>
      <c r="Q372" s="103">
        <f>G372/2350</f>
        <v>0.2889021276595744</v>
      </c>
      <c r="R372" s="126" t="s">
        <v>262</v>
      </c>
    </row>
    <row r="373" spans="1:18" x14ac:dyDescent="0.25">
      <c r="A373" s="2"/>
      <c r="B373" s="11" t="s">
        <v>10</v>
      </c>
      <c r="C373" s="12"/>
      <c r="D373" s="112"/>
      <c r="E373" s="19"/>
      <c r="F373" s="112"/>
      <c r="G373" s="19"/>
      <c r="H373" s="133"/>
      <c r="I373" s="19"/>
      <c r="J373" s="134"/>
      <c r="K373" s="19"/>
      <c r="L373" s="112"/>
      <c r="M373" s="19"/>
      <c r="N373" s="134"/>
      <c r="O373" s="19"/>
      <c r="P373" s="181"/>
    </row>
    <row r="374" spans="1:18" x14ac:dyDescent="0.25">
      <c r="A374" s="13" t="s">
        <v>81</v>
      </c>
      <c r="B374" s="44"/>
      <c r="C374" s="14">
        <v>60</v>
      </c>
      <c r="D374" s="6">
        <v>0.6552</v>
      </c>
      <c r="E374" s="15">
        <v>3.6252</v>
      </c>
      <c r="F374" s="6">
        <v>2.2662000000000004</v>
      </c>
      <c r="G374" s="15">
        <v>44.34</v>
      </c>
      <c r="H374" s="6">
        <v>1.8600000000000002E-2</v>
      </c>
      <c r="I374" s="15">
        <v>7.9272000000000009</v>
      </c>
      <c r="J374" s="6"/>
      <c r="K374" s="15">
        <v>0.33</v>
      </c>
      <c r="L374" s="6">
        <v>15.255000000000001</v>
      </c>
      <c r="M374" s="15">
        <v>21.375</v>
      </c>
      <c r="N374" s="6">
        <v>11.3028</v>
      </c>
      <c r="O374" s="15">
        <v>0.39779999999999999</v>
      </c>
      <c r="P374" s="187" t="s">
        <v>237</v>
      </c>
    </row>
    <row r="375" spans="1:18" ht="30.75" customHeight="1" x14ac:dyDescent="0.25">
      <c r="A375" s="13" t="s">
        <v>272</v>
      </c>
      <c r="B375" s="44"/>
      <c r="C375" s="157" t="s">
        <v>199</v>
      </c>
      <c r="D375" s="148">
        <v>3.93</v>
      </c>
      <c r="E375" s="149">
        <v>7.93</v>
      </c>
      <c r="F375" s="148">
        <v>14.387600000000001</v>
      </c>
      <c r="G375" s="149">
        <v>180.46</v>
      </c>
      <c r="H375" s="148">
        <v>8.7400000000000019E-2</v>
      </c>
      <c r="I375" s="149">
        <v>10.652199999999999</v>
      </c>
      <c r="J375" s="148">
        <v>14.378</v>
      </c>
      <c r="K375" s="149">
        <v>1.9542000000000002</v>
      </c>
      <c r="L375" s="148">
        <v>45.662199999999999</v>
      </c>
      <c r="M375" s="149">
        <v>70.210999999999999</v>
      </c>
      <c r="N375" s="148">
        <v>24.946200000000001</v>
      </c>
      <c r="O375" s="149">
        <v>1.0031999999999999</v>
      </c>
      <c r="P375" s="188" t="s">
        <v>238</v>
      </c>
    </row>
    <row r="376" spans="1:18" ht="22.5" customHeight="1" x14ac:dyDescent="0.25">
      <c r="A376" s="13" t="s">
        <v>80</v>
      </c>
      <c r="B376" s="44"/>
      <c r="C376" s="14">
        <v>90</v>
      </c>
      <c r="D376" s="6">
        <v>8.7053571428571423</v>
      </c>
      <c r="E376" s="15">
        <v>11.142857142857142</v>
      </c>
      <c r="F376" s="6">
        <v>5.7142857142857144</v>
      </c>
      <c r="G376" s="15">
        <v>128.34821428571428</v>
      </c>
      <c r="H376" s="6">
        <v>6.25E-2</v>
      </c>
      <c r="I376" s="15">
        <v>1.7857142857142856</v>
      </c>
      <c r="J376" s="6">
        <v>14.375</v>
      </c>
      <c r="K376" s="15">
        <v>1.4107142857142856</v>
      </c>
      <c r="L376" s="6">
        <v>16.803571428571427</v>
      </c>
      <c r="M376" s="15">
        <v>130.71428571428569</v>
      </c>
      <c r="N376" s="6">
        <v>16.901785714285712</v>
      </c>
      <c r="O376" s="15">
        <v>1.7857142857142856</v>
      </c>
      <c r="P376" s="187" t="s">
        <v>141</v>
      </c>
    </row>
    <row r="377" spans="1:18" ht="30.75" customHeight="1" x14ac:dyDescent="0.25">
      <c r="A377" s="13" t="s">
        <v>39</v>
      </c>
      <c r="B377" s="44"/>
      <c r="C377" s="14" t="s">
        <v>209</v>
      </c>
      <c r="D377" s="6">
        <v>5.6834520958083825</v>
      </c>
      <c r="E377" s="15">
        <v>2.8396586826347305</v>
      </c>
      <c r="F377" s="6">
        <v>31.958922155688626</v>
      </c>
      <c r="G377" s="15">
        <v>176.06047904191615</v>
      </c>
      <c r="H377" s="6">
        <v>5.6999999999999988E-2</v>
      </c>
      <c r="I377" s="15"/>
      <c r="J377" s="6"/>
      <c r="K377" s="15">
        <v>0.80543413173652689</v>
      </c>
      <c r="L377" s="6">
        <v>11.910062874251494</v>
      </c>
      <c r="M377" s="15">
        <v>38.065953592814367</v>
      </c>
      <c r="N377" s="6">
        <v>8.6189999999999998</v>
      </c>
      <c r="O377" s="15">
        <v>0.85798802395209584</v>
      </c>
      <c r="P377" s="187" t="s">
        <v>239</v>
      </c>
    </row>
    <row r="378" spans="1:18" ht="23.25" customHeight="1" x14ac:dyDescent="0.25">
      <c r="A378" s="13" t="s">
        <v>322</v>
      </c>
      <c r="B378" s="4"/>
      <c r="C378" s="14">
        <v>200</v>
      </c>
      <c r="D378" s="49">
        <v>0.34599999999999997</v>
      </c>
      <c r="E378" s="23">
        <v>7.5999999999999998E-2</v>
      </c>
      <c r="F378" s="65">
        <v>17.873999999999995</v>
      </c>
      <c r="G378" s="66">
        <v>74.199999999999989</v>
      </c>
      <c r="H378" s="6">
        <v>2.1999999999999999E-2</v>
      </c>
      <c r="I378" s="15">
        <v>0</v>
      </c>
      <c r="J378" s="6">
        <v>0</v>
      </c>
      <c r="K378" s="15">
        <v>7.5999999999999998E-2</v>
      </c>
      <c r="L378" s="6">
        <v>19.96</v>
      </c>
      <c r="M378" s="15">
        <v>19.36</v>
      </c>
      <c r="N378" s="6">
        <v>8.1199999999999992</v>
      </c>
      <c r="O378" s="15">
        <v>0.41399999999999992</v>
      </c>
      <c r="P378" s="187" t="s">
        <v>240</v>
      </c>
    </row>
    <row r="379" spans="1:18" x14ac:dyDescent="0.25">
      <c r="A379" s="13" t="s">
        <v>11</v>
      </c>
      <c r="B379" s="68"/>
      <c r="C379" s="48">
        <v>50</v>
      </c>
      <c r="D379" s="26">
        <v>3.3</v>
      </c>
      <c r="E379" s="27">
        <v>0.6</v>
      </c>
      <c r="F379" s="26">
        <v>19.8</v>
      </c>
      <c r="G379" s="27">
        <v>99</v>
      </c>
      <c r="H379" s="26">
        <v>8.5000000000000006E-2</v>
      </c>
      <c r="I379" s="27">
        <v>0</v>
      </c>
      <c r="J379" s="26">
        <v>0</v>
      </c>
      <c r="K379" s="27">
        <v>0.7</v>
      </c>
      <c r="L379" s="26">
        <v>14.5</v>
      </c>
      <c r="M379" s="27">
        <v>75</v>
      </c>
      <c r="N379" s="26">
        <v>23.5</v>
      </c>
      <c r="O379" s="27">
        <v>1.95</v>
      </c>
      <c r="P379" s="187" t="s">
        <v>143</v>
      </c>
    </row>
    <row r="380" spans="1:18" ht="16.5" thickBot="1" x14ac:dyDescent="0.3">
      <c r="A380" s="13" t="s">
        <v>25</v>
      </c>
      <c r="B380" s="4"/>
      <c r="C380" s="14">
        <v>40</v>
      </c>
      <c r="D380" s="15">
        <v>3.04</v>
      </c>
      <c r="E380" s="144">
        <v>0.32000000000000006</v>
      </c>
      <c r="F380" s="6">
        <v>19.680000000000003</v>
      </c>
      <c r="G380" s="30">
        <v>94</v>
      </c>
      <c r="H380" s="14">
        <v>4.4000000000000004E-2</v>
      </c>
      <c r="I380" s="58">
        <v>0</v>
      </c>
      <c r="J380" s="14">
        <v>0</v>
      </c>
      <c r="K380" s="14">
        <v>0.44000000000000006</v>
      </c>
      <c r="L380" s="14">
        <v>8</v>
      </c>
      <c r="M380" s="14">
        <v>26</v>
      </c>
      <c r="N380" s="14">
        <v>5.6000000000000005</v>
      </c>
      <c r="O380" s="42">
        <v>0.44000000000000006</v>
      </c>
      <c r="P380" s="176" t="s">
        <v>133</v>
      </c>
    </row>
    <row r="381" spans="1:18" ht="26.25" thickBot="1" x14ac:dyDescent="0.3">
      <c r="A381" s="114" t="s">
        <v>112</v>
      </c>
      <c r="B381" s="93"/>
      <c r="C381" s="16">
        <v>814</v>
      </c>
      <c r="D381" s="17">
        <f>SUM(D374:D380)</f>
        <v>25.660009238665523</v>
      </c>
      <c r="E381" s="17">
        <f t="shared" ref="E381:O381" si="70">SUM(E374:E380)</f>
        <v>26.533715825491875</v>
      </c>
      <c r="F381" s="17">
        <f>SUM(F374:F380)</f>
        <v>111.68100786997434</v>
      </c>
      <c r="G381" s="17">
        <f>SUM(G374:G380)</f>
        <v>796.40869332763054</v>
      </c>
      <c r="H381" s="17">
        <f t="shared" si="70"/>
        <v>0.3765</v>
      </c>
      <c r="I381" s="17">
        <f t="shared" si="70"/>
        <v>20.365114285714284</v>
      </c>
      <c r="J381" s="17">
        <f t="shared" si="70"/>
        <v>28.753</v>
      </c>
      <c r="K381" s="17">
        <f t="shared" si="70"/>
        <v>5.7163484174508126</v>
      </c>
      <c r="L381" s="17">
        <f t="shared" si="70"/>
        <v>132.09083430282291</v>
      </c>
      <c r="M381" s="17">
        <f t="shared" si="70"/>
        <v>380.72623930710006</v>
      </c>
      <c r="N381" s="17">
        <f t="shared" si="70"/>
        <v>98.989785714285716</v>
      </c>
      <c r="O381" s="17">
        <f t="shared" si="70"/>
        <v>6.8487023096663817</v>
      </c>
      <c r="P381" s="177"/>
      <c r="Q381" s="103">
        <f>G381/2350</f>
        <v>0.33889731630962999</v>
      </c>
      <c r="R381" s="129" t="s">
        <v>263</v>
      </c>
    </row>
    <row r="382" spans="1:18" ht="16.5" thickBot="1" x14ac:dyDescent="0.3">
      <c r="A382" s="13" t="s">
        <v>314</v>
      </c>
      <c r="B382" s="44"/>
      <c r="C382" s="162">
        <v>500</v>
      </c>
      <c r="D382" s="161">
        <v>0</v>
      </c>
      <c r="E382" s="160">
        <v>0</v>
      </c>
      <c r="F382" s="159">
        <v>0</v>
      </c>
      <c r="G382" s="161">
        <v>0</v>
      </c>
      <c r="H382" s="161">
        <v>0</v>
      </c>
      <c r="I382" s="161">
        <v>0</v>
      </c>
      <c r="J382" s="161">
        <v>0</v>
      </c>
      <c r="K382" s="161">
        <v>0</v>
      </c>
      <c r="L382" s="161">
        <v>0</v>
      </c>
      <c r="M382" s="161">
        <v>0</v>
      </c>
      <c r="N382" s="161">
        <v>0</v>
      </c>
      <c r="O382" s="161">
        <v>0</v>
      </c>
      <c r="P382" s="179"/>
      <c r="R382" s="129"/>
    </row>
    <row r="383" spans="1:18" ht="24.75" thickBot="1" x14ac:dyDescent="0.3">
      <c r="A383" s="114" t="s">
        <v>114</v>
      </c>
      <c r="B383" s="95"/>
      <c r="C383" s="78">
        <f>C368+C371+C381+C382</f>
        <v>2094</v>
      </c>
      <c r="D383" s="17">
        <f>D368+D371+D381+D382</f>
        <v>48.283009238665528</v>
      </c>
      <c r="E383" s="17">
        <f t="shared" ref="E383:O383" si="71">E368+E371+E381+E382</f>
        <v>50.633715825491876</v>
      </c>
      <c r="F383" s="17">
        <f t="shared" si="71"/>
        <v>204.72650786997431</v>
      </c>
      <c r="G383" s="17">
        <f t="shared" si="71"/>
        <v>1475.3286933276304</v>
      </c>
      <c r="H383" s="17">
        <f t="shared" si="71"/>
        <v>0.64929999999999999</v>
      </c>
      <c r="I383" s="17">
        <f t="shared" si="71"/>
        <v>38.535614285714281</v>
      </c>
      <c r="J383" s="17">
        <f t="shared" si="71"/>
        <v>258.15300000000002</v>
      </c>
      <c r="K383" s="17">
        <f t="shared" si="71"/>
        <v>7.923848417450813</v>
      </c>
      <c r="L383" s="17">
        <f t="shared" si="71"/>
        <v>601.33833430282289</v>
      </c>
      <c r="M383" s="17">
        <f t="shared" si="71"/>
        <v>827.77873930710007</v>
      </c>
      <c r="N383" s="17">
        <f t="shared" si="71"/>
        <v>174.40478571428571</v>
      </c>
      <c r="O383" s="17">
        <f t="shared" si="71"/>
        <v>14.649202309666382</v>
      </c>
      <c r="P383" s="177"/>
      <c r="Q383" s="104">
        <f>G383/2350</f>
        <v>0.6277994439692044</v>
      </c>
      <c r="R383" s="126" t="s">
        <v>264</v>
      </c>
    </row>
    <row r="384" spans="1:18" x14ac:dyDescent="0.25">
      <c r="A384" s="33"/>
      <c r="B384" s="44"/>
      <c r="C384" s="76"/>
      <c r="D384" s="51"/>
      <c r="E384" s="51"/>
      <c r="F384" s="51"/>
      <c r="G384" s="51"/>
      <c r="H384" s="51"/>
      <c r="I384" s="51"/>
      <c r="J384" s="51"/>
      <c r="K384" s="51"/>
      <c r="L384" s="51"/>
      <c r="M384" s="79"/>
      <c r="N384" s="79"/>
      <c r="O384" s="51"/>
      <c r="P384" s="182"/>
    </row>
    <row r="385" spans="1:21" ht="16.5" thickBot="1" x14ac:dyDescent="0.3">
      <c r="A385" s="70" t="s">
        <v>125</v>
      </c>
      <c r="B385" s="92"/>
      <c r="C385" s="75"/>
      <c r="M385" s="123"/>
      <c r="N385" s="123"/>
      <c r="P385" s="183"/>
    </row>
    <row r="386" spans="1:21" ht="15.75" customHeight="1" x14ac:dyDescent="0.25">
      <c r="A386" s="2" t="s">
        <v>93</v>
      </c>
      <c r="B386" s="77"/>
      <c r="C386" s="36" t="s">
        <v>94</v>
      </c>
      <c r="D386" s="226" t="s">
        <v>95</v>
      </c>
      <c r="E386" s="227"/>
      <c r="F386" s="228"/>
      <c r="G386" s="19" t="s">
        <v>96</v>
      </c>
      <c r="H386" s="239" t="s">
        <v>97</v>
      </c>
      <c r="I386" s="236" t="s">
        <v>98</v>
      </c>
      <c r="J386" s="242" t="s">
        <v>99</v>
      </c>
      <c r="K386" s="236" t="s">
        <v>100</v>
      </c>
      <c r="L386" s="242" t="s">
        <v>101</v>
      </c>
      <c r="M386" s="236" t="s">
        <v>102</v>
      </c>
      <c r="N386" s="239" t="s">
        <v>103</v>
      </c>
      <c r="O386" s="236" t="s">
        <v>104</v>
      </c>
      <c r="P386" s="190" t="s">
        <v>115</v>
      </c>
    </row>
    <row r="387" spans="1:21" ht="16.5" thickBot="1" x14ac:dyDescent="0.3">
      <c r="A387" s="13" t="s">
        <v>105</v>
      </c>
      <c r="B387" s="4"/>
      <c r="C387" s="37" t="s">
        <v>106</v>
      </c>
      <c r="D387" s="229"/>
      <c r="E387" s="230"/>
      <c r="F387" s="231"/>
      <c r="G387" s="15" t="s">
        <v>118</v>
      </c>
      <c r="H387" s="240"/>
      <c r="I387" s="237"/>
      <c r="J387" s="243"/>
      <c r="K387" s="237"/>
      <c r="L387" s="243"/>
      <c r="M387" s="237"/>
      <c r="N387" s="240"/>
      <c r="O387" s="237"/>
      <c r="P387" s="191" t="s">
        <v>116</v>
      </c>
    </row>
    <row r="388" spans="1:21" ht="16.5" thickBot="1" x14ac:dyDescent="0.3">
      <c r="A388" s="8"/>
      <c r="B388" s="88"/>
      <c r="C388" s="52"/>
      <c r="D388" s="9" t="s">
        <v>107</v>
      </c>
      <c r="E388" s="9" t="s">
        <v>108</v>
      </c>
      <c r="F388" s="47" t="s">
        <v>109</v>
      </c>
      <c r="G388" s="9" t="s">
        <v>110</v>
      </c>
      <c r="H388" s="241"/>
      <c r="I388" s="238"/>
      <c r="J388" s="244"/>
      <c r="K388" s="238"/>
      <c r="L388" s="244"/>
      <c r="M388" s="238"/>
      <c r="N388" s="241"/>
      <c r="O388" s="238"/>
      <c r="P388" s="192"/>
    </row>
    <row r="389" spans="1:21" x14ac:dyDescent="0.25">
      <c r="A389" s="13"/>
      <c r="B389" s="11" t="s">
        <v>5</v>
      </c>
      <c r="C389" s="36"/>
      <c r="D389" s="112"/>
      <c r="E389" s="19"/>
      <c r="F389" s="112"/>
      <c r="G389" s="19"/>
      <c r="H389" s="112"/>
      <c r="I389" s="19"/>
      <c r="J389" s="6"/>
      <c r="K389" s="19"/>
      <c r="L389" s="6"/>
      <c r="M389" s="19"/>
      <c r="N389" s="111"/>
      <c r="O389" s="19"/>
      <c r="P389" s="191"/>
    </row>
    <row r="390" spans="1:21" x14ac:dyDescent="0.25">
      <c r="A390" s="13" t="s">
        <v>57</v>
      </c>
      <c r="B390" s="44"/>
      <c r="C390" s="37" t="s">
        <v>58</v>
      </c>
      <c r="D390" s="6">
        <v>2.33</v>
      </c>
      <c r="E390" s="15">
        <v>8.1199999999999992</v>
      </c>
      <c r="F390" s="6">
        <v>15.549999999999997</v>
      </c>
      <c r="G390" s="15">
        <v>144.59999999999997</v>
      </c>
      <c r="H390" s="6">
        <v>3.2999999999999988E-2</v>
      </c>
      <c r="I390" s="15">
        <v>0</v>
      </c>
      <c r="J390" s="6">
        <v>40</v>
      </c>
      <c r="K390" s="15">
        <v>0.62</v>
      </c>
      <c r="L390" s="6">
        <v>8.1</v>
      </c>
      <c r="M390" s="15">
        <v>22.5</v>
      </c>
      <c r="N390" s="7">
        <v>3.9</v>
      </c>
      <c r="O390" s="15">
        <v>0.38</v>
      </c>
      <c r="P390" s="191" t="s">
        <v>131</v>
      </c>
    </row>
    <row r="391" spans="1:21" ht="31.5" x14ac:dyDescent="0.25">
      <c r="A391" s="13" t="s">
        <v>260</v>
      </c>
      <c r="B391" s="44"/>
      <c r="C391" s="37" t="s">
        <v>194</v>
      </c>
      <c r="D391" s="6">
        <v>7.8</v>
      </c>
      <c r="E391" s="15">
        <v>5.21</v>
      </c>
      <c r="F391" s="6">
        <v>22.7</v>
      </c>
      <c r="G391" s="15">
        <v>182.2</v>
      </c>
      <c r="H391" s="6">
        <v>0.1216</v>
      </c>
      <c r="I391" s="15">
        <v>0.66800000000000015</v>
      </c>
      <c r="J391" s="6">
        <v>102.60000000000002</v>
      </c>
      <c r="K391" s="15">
        <v>5.1480000000000006</v>
      </c>
      <c r="L391" s="6">
        <v>348.88</v>
      </c>
      <c r="M391" s="15">
        <v>452.88800000000003</v>
      </c>
      <c r="N391" s="7">
        <v>48.343999999999994</v>
      </c>
      <c r="O391" s="15">
        <v>1.264</v>
      </c>
      <c r="P391" s="191" t="s">
        <v>193</v>
      </c>
    </row>
    <row r="392" spans="1:21" x14ac:dyDescent="0.25">
      <c r="A392" s="13" t="s">
        <v>17</v>
      </c>
      <c r="B392" s="68"/>
      <c r="C392" s="34" t="s">
        <v>163</v>
      </c>
      <c r="D392" s="24">
        <v>0.38</v>
      </c>
      <c r="E392" s="23">
        <v>9.69E-2</v>
      </c>
      <c r="F392" s="24">
        <v>10.056000000000001</v>
      </c>
      <c r="G392" s="23">
        <v>42.66</v>
      </c>
      <c r="H392" s="24">
        <v>1.9000000000000002E-3</v>
      </c>
      <c r="I392" s="23">
        <v>0.19000000000000003</v>
      </c>
      <c r="J392" s="24">
        <v>0</v>
      </c>
      <c r="K392" s="23">
        <v>0</v>
      </c>
      <c r="L392" s="24">
        <v>18.939</v>
      </c>
      <c r="M392" s="23">
        <v>15.656000000000002</v>
      </c>
      <c r="N392" s="22">
        <v>8.3600000000000012</v>
      </c>
      <c r="O392" s="23">
        <v>1.5880000000000001</v>
      </c>
      <c r="P392" s="191" t="s">
        <v>226</v>
      </c>
      <c r="U392" s="100"/>
    </row>
    <row r="393" spans="1:21" x14ac:dyDescent="0.25">
      <c r="A393" s="13" t="s">
        <v>45</v>
      </c>
      <c r="B393" s="4"/>
      <c r="C393" s="14">
        <v>120</v>
      </c>
      <c r="D393" s="7">
        <v>0.48</v>
      </c>
      <c r="E393" s="15">
        <v>0.48</v>
      </c>
      <c r="F393" s="15">
        <v>11.759999999999998</v>
      </c>
      <c r="G393" s="7">
        <v>56.399999999999984</v>
      </c>
      <c r="H393" s="7">
        <v>3.599999999999999E-2</v>
      </c>
      <c r="I393" s="15">
        <v>11.999999999999996</v>
      </c>
      <c r="J393" s="15">
        <v>0</v>
      </c>
      <c r="K393" s="15">
        <v>0.24</v>
      </c>
      <c r="L393" s="6">
        <v>19.2</v>
      </c>
      <c r="M393" s="15">
        <v>13.2</v>
      </c>
      <c r="N393" s="15">
        <v>10.799999999999999</v>
      </c>
      <c r="O393" s="15">
        <v>2.6399999999999997</v>
      </c>
      <c r="P393" s="158" t="s">
        <v>134</v>
      </c>
    </row>
    <row r="394" spans="1:21" ht="16.5" thickBot="1" x14ac:dyDescent="0.3">
      <c r="A394" s="13" t="s">
        <v>22</v>
      </c>
      <c r="B394" s="4"/>
      <c r="C394" s="37">
        <v>30</v>
      </c>
      <c r="D394" s="7">
        <v>2.25</v>
      </c>
      <c r="E394" s="15">
        <v>0.87</v>
      </c>
      <c r="F394" s="28">
        <v>15.419999999999998</v>
      </c>
      <c r="G394" s="7">
        <v>78.599999999999994</v>
      </c>
      <c r="H394" s="7">
        <v>3.3000000000000002E-2</v>
      </c>
      <c r="I394" s="15">
        <v>0</v>
      </c>
      <c r="J394" s="6">
        <v>0</v>
      </c>
      <c r="K394" s="15">
        <v>0.51</v>
      </c>
      <c r="L394" s="6">
        <v>5.7</v>
      </c>
      <c r="M394" s="15">
        <v>19.5</v>
      </c>
      <c r="N394" s="15">
        <v>3.9</v>
      </c>
      <c r="O394" s="6">
        <v>0.36</v>
      </c>
      <c r="P394" s="158" t="s">
        <v>133</v>
      </c>
    </row>
    <row r="395" spans="1:21" ht="16.5" thickBot="1" x14ac:dyDescent="0.3">
      <c r="A395" s="114" t="s">
        <v>112</v>
      </c>
      <c r="B395" s="93"/>
      <c r="C395" s="16">
        <v>590</v>
      </c>
      <c r="D395" s="17">
        <f>SUM(D390:D394)</f>
        <v>13.24</v>
      </c>
      <c r="E395" s="17">
        <f t="shared" ref="E395:O395" si="72">SUM(E390:E394)</f>
        <v>14.776899999999998</v>
      </c>
      <c r="F395" s="17">
        <f>SUM(F390:F394)</f>
        <v>75.48599999999999</v>
      </c>
      <c r="G395" s="17">
        <f>SUM(G390:G394)</f>
        <v>504.45999999999992</v>
      </c>
      <c r="H395" s="17">
        <f t="shared" si="72"/>
        <v>0.22550000000000001</v>
      </c>
      <c r="I395" s="17">
        <f t="shared" si="72"/>
        <v>12.857999999999997</v>
      </c>
      <c r="J395" s="17">
        <f t="shared" si="72"/>
        <v>142.60000000000002</v>
      </c>
      <c r="K395" s="17">
        <f t="shared" si="72"/>
        <v>6.5180000000000007</v>
      </c>
      <c r="L395" s="17">
        <f t="shared" si="72"/>
        <v>400.81900000000002</v>
      </c>
      <c r="M395" s="17">
        <f t="shared" si="72"/>
        <v>523.74400000000003</v>
      </c>
      <c r="N395" s="17">
        <f t="shared" si="72"/>
        <v>75.304000000000002</v>
      </c>
      <c r="O395" s="17">
        <f t="shared" si="72"/>
        <v>6.2320000000000002</v>
      </c>
      <c r="P395" s="193"/>
    </row>
    <row r="396" spans="1:21" ht="31.5" x14ac:dyDescent="0.25">
      <c r="A396" s="13"/>
      <c r="B396" s="44" t="s">
        <v>113</v>
      </c>
      <c r="C396" s="38"/>
      <c r="D396" s="6"/>
      <c r="E396" s="15"/>
      <c r="F396" s="28"/>
      <c r="G396" s="19"/>
      <c r="H396" s="6"/>
      <c r="I396" s="15"/>
      <c r="J396" s="6"/>
      <c r="K396" s="15"/>
      <c r="L396" s="6"/>
      <c r="M396" s="15"/>
      <c r="N396" s="7"/>
      <c r="O396" s="15"/>
      <c r="P396" s="191"/>
    </row>
    <row r="397" spans="1:21" x14ac:dyDescent="0.25">
      <c r="A397" s="13" t="s">
        <v>52</v>
      </c>
      <c r="B397" s="44"/>
      <c r="C397" s="37">
        <v>30</v>
      </c>
      <c r="D397" s="6">
        <v>2.59</v>
      </c>
      <c r="E397" s="15">
        <v>2.4900000000000002</v>
      </c>
      <c r="F397" s="6">
        <v>13.18</v>
      </c>
      <c r="G397" s="15">
        <v>92.45</v>
      </c>
      <c r="H397" s="6">
        <v>4.5499999999999999E-2</v>
      </c>
      <c r="I397" s="15"/>
      <c r="J397" s="6"/>
      <c r="K397" s="15">
        <v>1.2949999999999999</v>
      </c>
      <c r="L397" s="6">
        <v>9.1</v>
      </c>
      <c r="M397" s="15">
        <v>29.4</v>
      </c>
      <c r="N397" s="15">
        <v>10.5</v>
      </c>
      <c r="O397" s="6">
        <v>0.49</v>
      </c>
      <c r="P397" s="158" t="s">
        <v>265</v>
      </c>
    </row>
    <row r="398" spans="1:21" ht="16.5" thickBot="1" x14ac:dyDescent="0.3">
      <c r="A398" s="13" t="s">
        <v>267</v>
      </c>
      <c r="B398" s="44"/>
      <c r="C398" s="38" t="s">
        <v>175</v>
      </c>
      <c r="D398" s="6">
        <v>5.8</v>
      </c>
      <c r="E398" s="15">
        <v>5</v>
      </c>
      <c r="F398" s="6">
        <v>8.4</v>
      </c>
      <c r="G398" s="15">
        <v>102</v>
      </c>
      <c r="H398" s="6">
        <v>0.04</v>
      </c>
      <c r="I398" s="15">
        <v>0.6</v>
      </c>
      <c r="J398" s="6">
        <v>28</v>
      </c>
      <c r="K398" s="15"/>
      <c r="L398" s="6">
        <v>248</v>
      </c>
      <c r="M398" s="15">
        <v>184</v>
      </c>
      <c r="N398" s="7">
        <v>28</v>
      </c>
      <c r="O398" s="15">
        <v>0.2</v>
      </c>
      <c r="P398" s="191" t="s">
        <v>178</v>
      </c>
    </row>
    <row r="399" spans="1:21" ht="16.5" thickBot="1" x14ac:dyDescent="0.3">
      <c r="A399" s="114" t="s">
        <v>112</v>
      </c>
      <c r="B399" s="93"/>
      <c r="C399" s="97">
        <f>C397+C398</f>
        <v>230</v>
      </c>
      <c r="D399" s="97">
        <f t="shared" ref="D399:G399" si="73">D397+D398</f>
        <v>8.39</v>
      </c>
      <c r="E399" s="97">
        <f t="shared" si="73"/>
        <v>7.49</v>
      </c>
      <c r="F399" s="97">
        <f t="shared" si="73"/>
        <v>21.58</v>
      </c>
      <c r="G399" s="97">
        <f t="shared" si="73"/>
        <v>194.45</v>
      </c>
      <c r="H399" s="31">
        <f t="shared" ref="H399:O399" si="74">SUM(H398)</f>
        <v>0.04</v>
      </c>
      <c r="I399" s="17">
        <f t="shared" si="74"/>
        <v>0.6</v>
      </c>
      <c r="J399" s="31">
        <f t="shared" si="74"/>
        <v>28</v>
      </c>
      <c r="K399" s="17">
        <f t="shared" si="74"/>
        <v>0</v>
      </c>
      <c r="L399" s="31">
        <f t="shared" si="74"/>
        <v>248</v>
      </c>
      <c r="M399" s="17">
        <f t="shared" si="74"/>
        <v>184</v>
      </c>
      <c r="N399" s="31">
        <f t="shared" si="74"/>
        <v>28</v>
      </c>
      <c r="O399" s="17">
        <f t="shared" si="74"/>
        <v>0.2</v>
      </c>
      <c r="P399" s="193"/>
    </row>
    <row r="400" spans="1:21" ht="24.75" thickBot="1" x14ac:dyDescent="0.3">
      <c r="A400" s="224" t="s">
        <v>298</v>
      </c>
      <c r="B400" s="225"/>
      <c r="C400" s="102">
        <f>C395+C399</f>
        <v>820</v>
      </c>
      <c r="D400" s="106">
        <f>D395+D399</f>
        <v>21.630000000000003</v>
      </c>
      <c r="E400" s="80">
        <f t="shared" ref="E400:O400" si="75">E395+E399</f>
        <v>22.2669</v>
      </c>
      <c r="F400" s="80">
        <f t="shared" si="75"/>
        <v>97.065999999999988</v>
      </c>
      <c r="G400" s="80">
        <f t="shared" si="75"/>
        <v>698.90999999999985</v>
      </c>
      <c r="H400" s="80">
        <f t="shared" si="75"/>
        <v>0.26550000000000001</v>
      </c>
      <c r="I400" s="80">
        <f t="shared" si="75"/>
        <v>13.457999999999997</v>
      </c>
      <c r="J400" s="80">
        <f t="shared" si="75"/>
        <v>170.60000000000002</v>
      </c>
      <c r="K400" s="80">
        <f t="shared" si="75"/>
        <v>6.5180000000000007</v>
      </c>
      <c r="L400" s="80">
        <f t="shared" si="75"/>
        <v>648.81899999999996</v>
      </c>
      <c r="M400" s="80">
        <f t="shared" si="75"/>
        <v>707.74400000000003</v>
      </c>
      <c r="N400" s="80">
        <f t="shared" si="75"/>
        <v>103.304</v>
      </c>
      <c r="O400" s="80">
        <f t="shared" si="75"/>
        <v>6.4320000000000004</v>
      </c>
      <c r="P400" s="190"/>
      <c r="Q400" s="103">
        <f>G400/2350</f>
        <v>0.29740851063829782</v>
      </c>
      <c r="R400" s="126" t="s">
        <v>262</v>
      </c>
    </row>
    <row r="401" spans="1:18" x14ac:dyDescent="0.25">
      <c r="A401" s="72"/>
      <c r="B401" s="11" t="s">
        <v>10</v>
      </c>
      <c r="C401" s="36"/>
      <c r="D401" s="79"/>
      <c r="E401" s="80"/>
      <c r="F401" s="80"/>
      <c r="G401" s="80"/>
      <c r="H401" s="79"/>
      <c r="I401" s="80"/>
      <c r="J401" s="79"/>
      <c r="K401" s="80"/>
      <c r="L401" s="79"/>
      <c r="M401" s="80"/>
      <c r="N401" s="79"/>
      <c r="O401" s="80"/>
      <c r="P401" s="190"/>
    </row>
    <row r="402" spans="1:18" x14ac:dyDescent="0.25">
      <c r="A402" s="25" t="s">
        <v>37</v>
      </c>
      <c r="B402" s="44"/>
      <c r="C402" s="37">
        <v>60</v>
      </c>
      <c r="D402" s="26">
        <v>0.48</v>
      </c>
      <c r="E402" s="27">
        <v>0.06</v>
      </c>
      <c r="F402" s="26">
        <v>1.4999999999999998</v>
      </c>
      <c r="G402" s="27">
        <v>8.3999999999999986</v>
      </c>
      <c r="H402" s="26">
        <v>1.7999999999999995E-2</v>
      </c>
      <c r="I402" s="27">
        <v>5.9999999999999982</v>
      </c>
      <c r="J402" s="26"/>
      <c r="K402" s="27">
        <v>0.06</v>
      </c>
      <c r="L402" s="26">
        <v>13.799999999999999</v>
      </c>
      <c r="M402" s="27">
        <v>25.199999999999996</v>
      </c>
      <c r="N402" s="26">
        <v>8.3999999999999986</v>
      </c>
      <c r="O402" s="27">
        <v>0.35999999999999993</v>
      </c>
      <c r="P402" s="191" t="s">
        <v>139</v>
      </c>
    </row>
    <row r="403" spans="1:18" ht="31.5" x14ac:dyDescent="0.25">
      <c r="A403" s="25" t="s">
        <v>290</v>
      </c>
      <c r="B403" s="44"/>
      <c r="C403" s="37">
        <v>200</v>
      </c>
      <c r="D403" s="153">
        <v>2.052</v>
      </c>
      <c r="E403" s="154">
        <v>4.4340000000000002</v>
      </c>
      <c r="F403" s="153">
        <v>9.2959999999999994</v>
      </c>
      <c r="G403" s="154">
        <v>92.600000000000009</v>
      </c>
      <c r="H403" s="153">
        <v>4.0000000000000008E-2</v>
      </c>
      <c r="I403" s="154">
        <v>0.4</v>
      </c>
      <c r="J403" s="153">
        <v>10</v>
      </c>
      <c r="K403" s="154">
        <v>2.06</v>
      </c>
      <c r="L403" s="153">
        <v>22.840000000000003</v>
      </c>
      <c r="M403" s="154">
        <v>30.8</v>
      </c>
      <c r="N403" s="153">
        <v>8.5400000000000009</v>
      </c>
      <c r="O403" s="154">
        <v>0.52</v>
      </c>
      <c r="P403" s="195" t="s">
        <v>241</v>
      </c>
    </row>
    <row r="404" spans="1:18" x14ac:dyDescent="0.25">
      <c r="A404" s="25" t="s">
        <v>289</v>
      </c>
      <c r="B404" s="44"/>
      <c r="C404" s="37" t="s">
        <v>153</v>
      </c>
      <c r="D404" s="26">
        <v>14.82</v>
      </c>
      <c r="E404" s="27">
        <v>18.5</v>
      </c>
      <c r="F404" s="26">
        <v>15.5</v>
      </c>
      <c r="G404" s="27">
        <v>273.8</v>
      </c>
      <c r="H404" s="26">
        <v>0.13100000000000001</v>
      </c>
      <c r="I404" s="27">
        <v>7.8360000000000003</v>
      </c>
      <c r="J404" s="26">
        <v>41.56</v>
      </c>
      <c r="K404" s="27"/>
      <c r="L404" s="26">
        <v>81.718000000000004</v>
      </c>
      <c r="M404" s="27">
        <v>55.673999999999999</v>
      </c>
      <c r="N404" s="26">
        <v>37.569000000000003</v>
      </c>
      <c r="O404" s="27">
        <v>3.05</v>
      </c>
      <c r="P404" s="191" t="s">
        <v>141</v>
      </c>
    </row>
    <row r="405" spans="1:18" x14ac:dyDescent="0.25">
      <c r="A405" s="25" t="s">
        <v>20</v>
      </c>
      <c r="B405" s="44"/>
      <c r="C405" s="37">
        <v>150</v>
      </c>
      <c r="D405" s="26">
        <v>3.6509999999999998</v>
      </c>
      <c r="E405" s="27">
        <v>5.3744999999999994</v>
      </c>
      <c r="F405" s="26">
        <v>36.683999999999997</v>
      </c>
      <c r="G405" s="27">
        <v>209.7</v>
      </c>
      <c r="H405" s="26">
        <v>2.5500000000000002E-2</v>
      </c>
      <c r="I405" s="27">
        <v>0</v>
      </c>
      <c r="J405" s="26">
        <v>0</v>
      </c>
      <c r="K405" s="27">
        <v>0.28199999999999997</v>
      </c>
      <c r="L405" s="26">
        <v>1.3650000000000002</v>
      </c>
      <c r="M405" s="27">
        <v>60.945000000000007</v>
      </c>
      <c r="N405" s="26">
        <v>16.335000000000001</v>
      </c>
      <c r="O405" s="27">
        <v>0.52649999999999997</v>
      </c>
      <c r="P405" s="191" t="s">
        <v>230</v>
      </c>
    </row>
    <row r="406" spans="1:18" x14ac:dyDescent="0.25">
      <c r="A406" s="71" t="s">
        <v>24</v>
      </c>
      <c r="B406" s="4"/>
      <c r="C406" s="14">
        <v>180</v>
      </c>
      <c r="D406" s="6">
        <v>0.9</v>
      </c>
      <c r="E406" s="15">
        <v>0</v>
      </c>
      <c r="F406" s="6">
        <v>18.18</v>
      </c>
      <c r="G406" s="41">
        <v>76.319999999999993</v>
      </c>
      <c r="H406" s="42">
        <v>1.9799999999999998E-2</v>
      </c>
      <c r="I406" s="14">
        <v>3.5999999999999996</v>
      </c>
      <c r="J406" s="42">
        <v>0</v>
      </c>
      <c r="K406" s="14">
        <v>0.18000000000000002</v>
      </c>
      <c r="L406" s="42">
        <v>12.6</v>
      </c>
      <c r="M406" s="14">
        <v>12.6</v>
      </c>
      <c r="N406" s="14">
        <v>7.2</v>
      </c>
      <c r="O406" s="42">
        <v>2.52</v>
      </c>
      <c r="P406" s="158" t="s">
        <v>142</v>
      </c>
    </row>
    <row r="407" spans="1:18" x14ac:dyDescent="0.25">
      <c r="A407" s="13" t="s">
        <v>11</v>
      </c>
      <c r="B407" s="4"/>
      <c r="C407" s="38">
        <v>50</v>
      </c>
      <c r="D407" s="26">
        <v>3.3</v>
      </c>
      <c r="E407" s="27">
        <v>0.6</v>
      </c>
      <c r="F407" s="26">
        <v>19.8</v>
      </c>
      <c r="G407" s="27">
        <v>99</v>
      </c>
      <c r="H407" s="26">
        <v>8.5000000000000006E-2</v>
      </c>
      <c r="I407" s="27">
        <v>0</v>
      </c>
      <c r="J407" s="26">
        <v>0</v>
      </c>
      <c r="K407" s="27">
        <v>0.7</v>
      </c>
      <c r="L407" s="26">
        <v>14.5</v>
      </c>
      <c r="M407" s="27">
        <v>75</v>
      </c>
      <c r="N407" s="26">
        <v>23.5</v>
      </c>
      <c r="O407" s="27">
        <v>1.95</v>
      </c>
      <c r="P407" s="191" t="s">
        <v>143</v>
      </c>
    </row>
    <row r="408" spans="1:18" ht="16.5" thickBot="1" x14ac:dyDescent="0.3">
      <c r="A408" s="13" t="s">
        <v>25</v>
      </c>
      <c r="B408" s="4"/>
      <c r="C408" s="14">
        <v>40</v>
      </c>
      <c r="D408" s="15">
        <v>3.04</v>
      </c>
      <c r="E408" s="144">
        <v>0.32000000000000006</v>
      </c>
      <c r="F408" s="6">
        <v>19.680000000000003</v>
      </c>
      <c r="G408" s="30">
        <v>94</v>
      </c>
      <c r="H408" s="14">
        <v>4.4000000000000004E-2</v>
      </c>
      <c r="I408" s="58">
        <v>0</v>
      </c>
      <c r="J408" s="14">
        <v>0</v>
      </c>
      <c r="K408" s="14">
        <v>0.44000000000000006</v>
      </c>
      <c r="L408" s="14">
        <v>8</v>
      </c>
      <c r="M408" s="14">
        <v>26</v>
      </c>
      <c r="N408" s="14">
        <v>5.6000000000000005</v>
      </c>
      <c r="O408" s="42">
        <v>0.44000000000000006</v>
      </c>
      <c r="P408" s="176" t="s">
        <v>133</v>
      </c>
    </row>
    <row r="409" spans="1:18" ht="18.75" customHeight="1" thickBot="1" x14ac:dyDescent="0.3">
      <c r="A409" s="114" t="s">
        <v>112</v>
      </c>
      <c r="B409" s="93"/>
      <c r="C409" s="16">
        <v>780</v>
      </c>
      <c r="D409" s="17">
        <f>SUM(D402:D408)</f>
        <v>28.242999999999999</v>
      </c>
      <c r="E409" s="17">
        <f t="shared" ref="E409:O409" si="76">SUM(E402:E408)</f>
        <v>29.288499999999999</v>
      </c>
      <c r="F409" s="17">
        <f t="shared" si="76"/>
        <v>120.64</v>
      </c>
      <c r="G409" s="17">
        <f>SUM(G402:G408)</f>
        <v>853.81999999999994</v>
      </c>
      <c r="H409" s="17">
        <f t="shared" si="76"/>
        <v>0.36330000000000001</v>
      </c>
      <c r="I409" s="17">
        <f t="shared" si="76"/>
        <v>17.835999999999999</v>
      </c>
      <c r="J409" s="32">
        <f t="shared" si="76"/>
        <v>51.56</v>
      </c>
      <c r="K409" s="17">
        <f t="shared" si="76"/>
        <v>3.722</v>
      </c>
      <c r="L409" s="31">
        <f t="shared" si="76"/>
        <v>154.82300000000001</v>
      </c>
      <c r="M409" s="17">
        <f t="shared" si="76"/>
        <v>286.21900000000005</v>
      </c>
      <c r="N409" s="31">
        <f t="shared" si="76"/>
        <v>107.14399999999999</v>
      </c>
      <c r="O409" s="17">
        <f t="shared" si="76"/>
        <v>9.3664999999999985</v>
      </c>
      <c r="P409" s="193"/>
      <c r="Q409" s="103">
        <f>G409/2350</f>
        <v>0.36332765957446805</v>
      </c>
      <c r="R409" s="129" t="s">
        <v>263</v>
      </c>
    </row>
    <row r="410" spans="1:18" ht="18.75" customHeight="1" thickBot="1" x14ac:dyDescent="0.3">
      <c r="A410" s="163" t="s">
        <v>314</v>
      </c>
      <c r="B410" s="95"/>
      <c r="C410" s="164">
        <v>500</v>
      </c>
      <c r="D410" s="165">
        <v>0</v>
      </c>
      <c r="E410" s="109">
        <v>0</v>
      </c>
      <c r="F410" s="166">
        <v>0</v>
      </c>
      <c r="G410" s="165">
        <v>0</v>
      </c>
      <c r="H410" s="165">
        <v>0</v>
      </c>
      <c r="I410" s="165">
        <v>0</v>
      </c>
      <c r="J410" s="165">
        <v>0</v>
      </c>
      <c r="K410" s="165">
        <v>0</v>
      </c>
      <c r="L410" s="165">
        <v>0</v>
      </c>
      <c r="M410" s="165">
        <v>0</v>
      </c>
      <c r="N410" s="165">
        <v>0</v>
      </c>
      <c r="O410" s="109">
        <v>0</v>
      </c>
      <c r="P410" s="179"/>
      <c r="R410" s="129"/>
    </row>
    <row r="411" spans="1:18" ht="18.75" customHeight="1" thickBot="1" x14ac:dyDescent="0.3">
      <c r="A411" s="43" t="s">
        <v>114</v>
      </c>
      <c r="B411" s="75"/>
      <c r="C411" s="145">
        <f>C395+C399+C409+C410</f>
        <v>2100</v>
      </c>
      <c r="D411" s="60">
        <f>D395+D399+D409+D410</f>
        <v>49.873000000000005</v>
      </c>
      <c r="E411" s="60">
        <f t="shared" ref="E411:O411" si="77">E395+E399+E409+E410</f>
        <v>51.555399999999999</v>
      </c>
      <c r="F411" s="60">
        <f t="shared" si="77"/>
        <v>217.70599999999999</v>
      </c>
      <c r="G411" s="60">
        <f t="shared" si="77"/>
        <v>1552.7299999999998</v>
      </c>
      <c r="H411" s="60">
        <f t="shared" si="77"/>
        <v>0.62880000000000003</v>
      </c>
      <c r="I411" s="60">
        <f t="shared" si="77"/>
        <v>31.293999999999997</v>
      </c>
      <c r="J411" s="60">
        <f t="shared" si="77"/>
        <v>222.16000000000003</v>
      </c>
      <c r="K411" s="60">
        <f t="shared" si="77"/>
        <v>10.24</v>
      </c>
      <c r="L411" s="60">
        <f t="shared" si="77"/>
        <v>803.64199999999994</v>
      </c>
      <c r="M411" s="60">
        <f t="shared" si="77"/>
        <v>993.96300000000008</v>
      </c>
      <c r="N411" s="60">
        <f t="shared" si="77"/>
        <v>210.44799999999998</v>
      </c>
      <c r="O411" s="60">
        <f t="shared" si="77"/>
        <v>15.798499999999999</v>
      </c>
      <c r="P411" s="192"/>
      <c r="Q411" s="103">
        <f>G411/2350</f>
        <v>0.66073617021276587</v>
      </c>
      <c r="R411" s="126" t="s">
        <v>264</v>
      </c>
    </row>
    <row r="412" spans="1:18" x14ac:dyDescent="0.25">
      <c r="A412" s="33"/>
      <c r="B412" s="44"/>
      <c r="C412" s="82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79"/>
      <c r="P412" s="182"/>
    </row>
    <row r="413" spans="1:18" ht="16.5" thickBot="1" x14ac:dyDescent="0.3">
      <c r="A413" s="70" t="s">
        <v>126</v>
      </c>
      <c r="B413" s="92"/>
      <c r="C413" s="75"/>
      <c r="N413" s="123"/>
      <c r="O413" s="123"/>
      <c r="P413" s="183"/>
    </row>
    <row r="414" spans="1:18" x14ac:dyDescent="0.25">
      <c r="A414" s="2" t="s">
        <v>93</v>
      </c>
      <c r="B414" s="77"/>
      <c r="C414" s="36" t="s">
        <v>94</v>
      </c>
      <c r="D414" s="226" t="s">
        <v>95</v>
      </c>
      <c r="E414" s="227"/>
      <c r="F414" s="228"/>
      <c r="G414" s="19" t="s">
        <v>96</v>
      </c>
      <c r="H414" s="239" t="s">
        <v>97</v>
      </c>
      <c r="I414" s="236" t="s">
        <v>98</v>
      </c>
      <c r="J414" s="242" t="s">
        <v>99</v>
      </c>
      <c r="K414" s="236" t="s">
        <v>100</v>
      </c>
      <c r="L414" s="242" t="s">
        <v>101</v>
      </c>
      <c r="M414" s="236" t="s">
        <v>102</v>
      </c>
      <c r="N414" s="239" t="s">
        <v>103</v>
      </c>
      <c r="O414" s="236" t="s">
        <v>104</v>
      </c>
      <c r="P414" s="190" t="s">
        <v>115</v>
      </c>
    </row>
    <row r="415" spans="1:18" ht="16.5" thickBot="1" x14ac:dyDescent="0.3">
      <c r="A415" s="13" t="s">
        <v>105</v>
      </c>
      <c r="B415" s="4"/>
      <c r="C415" s="37" t="s">
        <v>106</v>
      </c>
      <c r="D415" s="122"/>
      <c r="E415" s="123"/>
      <c r="F415" s="123"/>
      <c r="G415" s="15" t="s">
        <v>118</v>
      </c>
      <c r="H415" s="240"/>
      <c r="I415" s="237"/>
      <c r="J415" s="243"/>
      <c r="K415" s="237"/>
      <c r="L415" s="243"/>
      <c r="M415" s="237"/>
      <c r="N415" s="240"/>
      <c r="O415" s="237"/>
      <c r="P415" s="191" t="s">
        <v>116</v>
      </c>
    </row>
    <row r="416" spans="1:18" ht="16.5" thickBot="1" x14ac:dyDescent="0.3">
      <c r="A416" s="13"/>
      <c r="B416" s="4"/>
      <c r="C416" s="37"/>
      <c r="D416" s="19" t="s">
        <v>107</v>
      </c>
      <c r="E416" s="19" t="s">
        <v>108</v>
      </c>
      <c r="F416" s="112" t="s">
        <v>109</v>
      </c>
      <c r="G416" s="19" t="s">
        <v>110</v>
      </c>
      <c r="H416" s="241"/>
      <c r="I416" s="238"/>
      <c r="J416" s="244"/>
      <c r="K416" s="238"/>
      <c r="L416" s="244"/>
      <c r="M416" s="238"/>
      <c r="N416" s="241"/>
      <c r="O416" s="238"/>
      <c r="P416" s="191"/>
    </row>
    <row r="417" spans="1:18" x14ac:dyDescent="0.25">
      <c r="A417" s="2"/>
      <c r="B417" s="11" t="s">
        <v>5</v>
      </c>
      <c r="C417" s="36"/>
      <c r="D417" s="112"/>
      <c r="E417" s="19"/>
      <c r="F417" s="112"/>
      <c r="G417" s="19"/>
      <c r="H417" s="112"/>
      <c r="I417" s="19"/>
      <c r="J417" s="112"/>
      <c r="K417" s="19"/>
      <c r="L417" s="112"/>
      <c r="M417" s="19"/>
      <c r="N417" s="112"/>
      <c r="O417" s="19"/>
      <c r="P417" s="190"/>
    </row>
    <row r="418" spans="1:18" x14ac:dyDescent="0.25">
      <c r="A418" s="13" t="s">
        <v>57</v>
      </c>
      <c r="B418" s="44"/>
      <c r="C418" s="37" t="s">
        <v>58</v>
      </c>
      <c r="D418" s="6">
        <v>2.33</v>
      </c>
      <c r="E418" s="15">
        <v>8.1199999999999992</v>
      </c>
      <c r="F418" s="6">
        <v>15.549999999999997</v>
      </c>
      <c r="G418" s="15">
        <v>144.59999999999997</v>
      </c>
      <c r="H418" s="6">
        <v>3.2999999999999988E-2</v>
      </c>
      <c r="I418" s="15">
        <v>0</v>
      </c>
      <c r="J418" s="6">
        <v>40</v>
      </c>
      <c r="K418" s="15">
        <v>0.62</v>
      </c>
      <c r="L418" s="6">
        <v>8.1</v>
      </c>
      <c r="M418" s="15">
        <v>22.5</v>
      </c>
      <c r="N418" s="6">
        <v>3.9</v>
      </c>
      <c r="O418" s="15">
        <v>0.38</v>
      </c>
      <c r="P418" s="191" t="s">
        <v>131</v>
      </c>
    </row>
    <row r="419" spans="1:18" x14ac:dyDescent="0.25">
      <c r="A419" s="13" t="s">
        <v>46</v>
      </c>
      <c r="B419" s="44"/>
      <c r="C419" s="37">
        <v>150</v>
      </c>
      <c r="D419" s="6">
        <v>4.1100000000000003</v>
      </c>
      <c r="E419" s="15">
        <v>5.99</v>
      </c>
      <c r="F419" s="6">
        <v>26.59</v>
      </c>
      <c r="G419" s="15">
        <v>161</v>
      </c>
      <c r="H419" s="6">
        <v>6.7500000000000004E-2</v>
      </c>
      <c r="I419" s="15">
        <v>0.72</v>
      </c>
      <c r="J419" s="6">
        <v>11.099999999999998</v>
      </c>
      <c r="K419" s="15">
        <v>0.21750000000000003</v>
      </c>
      <c r="L419" s="6">
        <v>102.05249999999999</v>
      </c>
      <c r="M419" s="15">
        <v>112.95750000000001</v>
      </c>
      <c r="N419" s="6">
        <v>23.7075</v>
      </c>
      <c r="O419" s="15">
        <v>1.2450000000000001</v>
      </c>
      <c r="P419" s="191" t="s">
        <v>189</v>
      </c>
    </row>
    <row r="420" spans="1:18" x14ac:dyDescent="0.25">
      <c r="A420" s="13" t="s">
        <v>49</v>
      </c>
      <c r="B420" s="44"/>
      <c r="C420" s="37" t="s">
        <v>161</v>
      </c>
      <c r="D420" s="6">
        <v>2.4249999999999998</v>
      </c>
      <c r="E420" s="15">
        <v>0.95</v>
      </c>
      <c r="F420" s="6">
        <v>11.6</v>
      </c>
      <c r="G420" s="15">
        <v>99.14</v>
      </c>
      <c r="H420" s="6">
        <v>4.859999999999999E-2</v>
      </c>
      <c r="I420" s="15">
        <v>0</v>
      </c>
      <c r="J420" s="6">
        <v>29.134999999999998</v>
      </c>
      <c r="K420" s="15">
        <v>0.72500000000000009</v>
      </c>
      <c r="L420" s="6">
        <v>11.01135</v>
      </c>
      <c r="M420" s="15">
        <v>29.904000000000003</v>
      </c>
      <c r="N420" s="6">
        <v>8.5887000000000011</v>
      </c>
      <c r="O420" s="15">
        <v>0.50050000000000006</v>
      </c>
      <c r="P420" s="191" t="s">
        <v>162</v>
      </c>
    </row>
    <row r="421" spans="1:18" x14ac:dyDescent="0.25">
      <c r="A421" s="13" t="s">
        <v>30</v>
      </c>
      <c r="B421" s="4"/>
      <c r="C421" s="14" t="s">
        <v>175</v>
      </c>
      <c r="D421" s="6">
        <v>3.1659999999999999</v>
      </c>
      <c r="E421" s="15">
        <v>2.6780000000000004</v>
      </c>
      <c r="F421" s="6">
        <v>5.9660000000000011</v>
      </c>
      <c r="G421" s="15">
        <v>60.600000000000009</v>
      </c>
      <c r="H421" s="6">
        <v>4.4000000000000004E-2</v>
      </c>
      <c r="I421" s="15">
        <v>1.3</v>
      </c>
      <c r="J421" s="6">
        <v>20</v>
      </c>
      <c r="K421" s="15">
        <v>0</v>
      </c>
      <c r="L421" s="6">
        <v>125.48</v>
      </c>
      <c r="M421" s="15">
        <v>90</v>
      </c>
      <c r="N421" s="6">
        <v>14</v>
      </c>
      <c r="O421" s="15">
        <v>0.10400000000000001</v>
      </c>
      <c r="P421" s="191" t="s">
        <v>176</v>
      </c>
    </row>
    <row r="422" spans="1:18" x14ac:dyDescent="0.25">
      <c r="A422" s="13" t="s">
        <v>45</v>
      </c>
      <c r="B422" s="4"/>
      <c r="C422" s="14">
        <v>120</v>
      </c>
      <c r="D422" s="7">
        <v>0.48</v>
      </c>
      <c r="E422" s="15">
        <v>0.48</v>
      </c>
      <c r="F422" s="6">
        <v>11.759999999999998</v>
      </c>
      <c r="G422" s="15">
        <v>56.399999999999984</v>
      </c>
      <c r="H422" s="6">
        <v>3.599999999999999E-2</v>
      </c>
      <c r="I422" s="15">
        <v>11.999999999999996</v>
      </c>
      <c r="J422" s="6">
        <v>0</v>
      </c>
      <c r="K422" s="15">
        <v>0.24</v>
      </c>
      <c r="L422" s="6">
        <v>19.2</v>
      </c>
      <c r="M422" s="15">
        <v>13.2</v>
      </c>
      <c r="N422" s="6">
        <v>10.799999999999999</v>
      </c>
      <c r="O422" s="15">
        <v>2.6399999999999997</v>
      </c>
      <c r="P422" s="191" t="s">
        <v>134</v>
      </c>
    </row>
    <row r="423" spans="1:18" ht="16.5" thickBot="1" x14ac:dyDescent="0.3">
      <c r="A423" s="13" t="s">
        <v>27</v>
      </c>
      <c r="B423" s="4"/>
      <c r="C423" s="37">
        <v>30</v>
      </c>
      <c r="D423" s="7">
        <v>2.25</v>
      </c>
      <c r="E423" s="15">
        <v>0.87</v>
      </c>
      <c r="F423" s="28">
        <v>15.419999999999998</v>
      </c>
      <c r="G423" s="7">
        <v>78.599999999999994</v>
      </c>
      <c r="H423" s="7">
        <v>3.3000000000000002E-2</v>
      </c>
      <c r="I423" s="15">
        <v>0</v>
      </c>
      <c r="J423" s="6">
        <v>0</v>
      </c>
      <c r="K423" s="15">
        <v>0.51</v>
      </c>
      <c r="L423" s="6">
        <v>5.7</v>
      </c>
      <c r="M423" s="15">
        <v>19.5</v>
      </c>
      <c r="N423" s="15">
        <v>3.9</v>
      </c>
      <c r="O423" s="6">
        <v>0.36</v>
      </c>
      <c r="P423" s="158" t="s">
        <v>133</v>
      </c>
    </row>
    <row r="424" spans="1:18" ht="16.5" thickBot="1" x14ac:dyDescent="0.3">
      <c r="A424" s="114" t="s">
        <v>112</v>
      </c>
      <c r="B424" s="93"/>
      <c r="C424" s="53">
        <v>590</v>
      </c>
      <c r="D424" s="17">
        <f>SUM(D418:D423)</f>
        <v>14.761000000000001</v>
      </c>
      <c r="E424" s="17">
        <f t="shared" ref="E424:O424" si="78">SUM(E418:E423)</f>
        <v>19.088000000000001</v>
      </c>
      <c r="F424" s="17">
        <f>SUM(F418:F423)</f>
        <v>86.88600000000001</v>
      </c>
      <c r="G424" s="17">
        <f>SUM(G418:G423)</f>
        <v>600.34</v>
      </c>
      <c r="H424" s="17">
        <f t="shared" si="78"/>
        <v>0.2621</v>
      </c>
      <c r="I424" s="17">
        <f t="shared" si="78"/>
        <v>14.019999999999996</v>
      </c>
      <c r="J424" s="17">
        <f t="shared" si="78"/>
        <v>100.23499999999999</v>
      </c>
      <c r="K424" s="17">
        <f t="shared" si="78"/>
        <v>2.3125</v>
      </c>
      <c r="L424" s="17">
        <f t="shared" si="78"/>
        <v>271.54384999999996</v>
      </c>
      <c r="M424" s="17">
        <f t="shared" si="78"/>
        <v>288.06150000000002</v>
      </c>
      <c r="N424" s="17">
        <f t="shared" si="78"/>
        <v>64.896199999999993</v>
      </c>
      <c r="O424" s="17">
        <f t="shared" si="78"/>
        <v>5.2295000000000007</v>
      </c>
      <c r="P424" s="193"/>
    </row>
    <row r="425" spans="1:18" ht="31.5" x14ac:dyDescent="0.25">
      <c r="A425" s="13"/>
      <c r="B425" s="44" t="s">
        <v>113</v>
      </c>
      <c r="C425" s="38"/>
      <c r="D425" s="15"/>
      <c r="E425" s="15"/>
      <c r="F425" s="6"/>
      <c r="G425" s="15"/>
      <c r="H425" s="6"/>
      <c r="I425" s="15"/>
      <c r="J425" s="6"/>
      <c r="K425" s="15"/>
      <c r="L425" s="6"/>
      <c r="M425" s="15"/>
      <c r="N425" s="6"/>
      <c r="O425" s="15"/>
      <c r="P425" s="191"/>
    </row>
    <row r="426" spans="1:18" ht="16.5" thickBot="1" x14ac:dyDescent="0.3">
      <c r="A426" s="13" t="s">
        <v>54</v>
      </c>
      <c r="B426" s="4"/>
      <c r="C426" s="37">
        <v>200</v>
      </c>
      <c r="D426" s="6">
        <v>5.8</v>
      </c>
      <c r="E426" s="30">
        <v>5</v>
      </c>
      <c r="F426" s="6">
        <v>9.6</v>
      </c>
      <c r="G426" s="15">
        <v>107</v>
      </c>
      <c r="H426" s="6">
        <v>0.08</v>
      </c>
      <c r="I426" s="15">
        <v>2.6</v>
      </c>
      <c r="J426" s="6">
        <v>40</v>
      </c>
      <c r="K426" s="15"/>
      <c r="L426" s="6">
        <v>240</v>
      </c>
      <c r="M426" s="15">
        <v>180</v>
      </c>
      <c r="N426" s="6">
        <v>28</v>
      </c>
      <c r="O426" s="15">
        <v>0.2</v>
      </c>
      <c r="P426" s="196" t="s">
        <v>137</v>
      </c>
    </row>
    <row r="427" spans="1:18" s="64" customFormat="1" ht="16.5" thickBot="1" x14ac:dyDescent="0.3">
      <c r="A427" s="114" t="s">
        <v>112</v>
      </c>
      <c r="B427" s="94"/>
      <c r="C427" s="16">
        <v>200</v>
      </c>
      <c r="D427" s="31">
        <f t="shared" ref="D427:O427" si="79">SUM(D426:D426)</f>
        <v>5.8</v>
      </c>
      <c r="E427" s="17">
        <f t="shared" si="79"/>
        <v>5</v>
      </c>
      <c r="F427" s="31">
        <f t="shared" si="79"/>
        <v>9.6</v>
      </c>
      <c r="G427" s="17">
        <f t="shared" si="79"/>
        <v>107</v>
      </c>
      <c r="H427" s="31">
        <f t="shared" si="79"/>
        <v>0.08</v>
      </c>
      <c r="I427" s="17">
        <f t="shared" si="79"/>
        <v>2.6</v>
      </c>
      <c r="J427" s="31">
        <f t="shared" si="79"/>
        <v>40</v>
      </c>
      <c r="K427" s="17">
        <f t="shared" si="79"/>
        <v>0</v>
      </c>
      <c r="L427" s="31">
        <f t="shared" si="79"/>
        <v>240</v>
      </c>
      <c r="M427" s="17">
        <f t="shared" si="79"/>
        <v>180</v>
      </c>
      <c r="N427" s="31">
        <f t="shared" si="79"/>
        <v>28</v>
      </c>
      <c r="O427" s="17">
        <f t="shared" si="79"/>
        <v>0.2</v>
      </c>
      <c r="P427" s="193"/>
      <c r="Q427" s="103"/>
    </row>
    <row r="428" spans="1:18" s="64" customFormat="1" ht="24.75" thickBot="1" x14ac:dyDescent="0.3">
      <c r="A428" s="224" t="s">
        <v>298</v>
      </c>
      <c r="B428" s="225"/>
      <c r="C428" s="102">
        <f>C424+C427</f>
        <v>790</v>
      </c>
      <c r="D428" s="80">
        <f>D424+D427</f>
        <v>20.561</v>
      </c>
      <c r="E428" s="80">
        <f t="shared" ref="E428:O428" si="80">E424+E427</f>
        <v>24.088000000000001</v>
      </c>
      <c r="F428" s="80">
        <f t="shared" si="80"/>
        <v>96.486000000000004</v>
      </c>
      <c r="G428" s="80">
        <f t="shared" si="80"/>
        <v>707.34</v>
      </c>
      <c r="H428" s="80">
        <f t="shared" si="80"/>
        <v>0.34210000000000002</v>
      </c>
      <c r="I428" s="80">
        <f t="shared" si="80"/>
        <v>16.619999999999997</v>
      </c>
      <c r="J428" s="80">
        <f t="shared" si="80"/>
        <v>140.23499999999999</v>
      </c>
      <c r="K428" s="80">
        <f t="shared" si="80"/>
        <v>2.3125</v>
      </c>
      <c r="L428" s="80">
        <f t="shared" si="80"/>
        <v>511.54384999999996</v>
      </c>
      <c r="M428" s="80">
        <f t="shared" si="80"/>
        <v>468.06150000000002</v>
      </c>
      <c r="N428" s="80">
        <f t="shared" si="80"/>
        <v>92.896199999999993</v>
      </c>
      <c r="O428" s="80">
        <f t="shared" si="80"/>
        <v>5.4295000000000009</v>
      </c>
      <c r="P428" s="194"/>
      <c r="Q428" s="103">
        <f>G428/2350</f>
        <v>0.30099574468085105</v>
      </c>
      <c r="R428" s="126" t="s">
        <v>262</v>
      </c>
    </row>
    <row r="429" spans="1:18" x14ac:dyDescent="0.25">
      <c r="A429" s="2"/>
      <c r="B429" s="11" t="s">
        <v>10</v>
      </c>
      <c r="C429" s="54"/>
      <c r="D429" s="112"/>
      <c r="E429" s="19"/>
      <c r="F429" s="112"/>
      <c r="G429" s="19"/>
      <c r="H429" s="112"/>
      <c r="I429" s="19"/>
      <c r="J429" s="112"/>
      <c r="K429" s="19"/>
      <c r="L429" s="112"/>
      <c r="M429" s="19"/>
      <c r="N429" s="112"/>
      <c r="O429" s="19"/>
      <c r="P429" s="207"/>
    </row>
    <row r="430" spans="1:18" ht="39" customHeight="1" x14ac:dyDescent="0.25">
      <c r="A430" s="13" t="s">
        <v>291</v>
      </c>
      <c r="B430" s="44"/>
      <c r="C430" s="38" t="s">
        <v>183</v>
      </c>
      <c r="D430" s="6">
        <v>0.98819999999999997</v>
      </c>
      <c r="E430" s="15">
        <v>2.4732000000000003</v>
      </c>
      <c r="F430" s="6">
        <v>4.3764000000000003</v>
      </c>
      <c r="G430" s="15">
        <v>43.74</v>
      </c>
      <c r="H430" s="6">
        <v>2.7E-2</v>
      </c>
      <c r="I430" s="15">
        <v>4.1159999999999997</v>
      </c>
      <c r="J430" s="6">
        <v>0</v>
      </c>
      <c r="K430" s="15">
        <v>1.1279999999999999</v>
      </c>
      <c r="L430" s="6">
        <v>16.997999999999998</v>
      </c>
      <c r="M430" s="15">
        <v>24.965999999999994</v>
      </c>
      <c r="N430" s="6">
        <v>11.035799999999997</v>
      </c>
      <c r="O430" s="15">
        <v>0.78299999999999981</v>
      </c>
      <c r="P430" s="198" t="s">
        <v>243</v>
      </c>
    </row>
    <row r="431" spans="1:18" ht="31.5" x14ac:dyDescent="0.25">
      <c r="A431" s="13" t="s">
        <v>85</v>
      </c>
      <c r="B431" s="44"/>
      <c r="C431" s="156" t="s">
        <v>199</v>
      </c>
      <c r="D431" s="148">
        <v>3.8661699999999994</v>
      </c>
      <c r="E431" s="149">
        <v>7.64</v>
      </c>
      <c r="F431" s="148">
        <v>6.7639500000000004</v>
      </c>
      <c r="G431" s="149">
        <v>109.571</v>
      </c>
      <c r="H431" s="148">
        <v>5.6810000000000006E-2</v>
      </c>
      <c r="I431" s="149">
        <v>12.715</v>
      </c>
      <c r="J431" s="148">
        <v>12.2</v>
      </c>
      <c r="K431" s="149">
        <v>1.9804000000000002</v>
      </c>
      <c r="L431" s="148">
        <v>50.5672</v>
      </c>
      <c r="M431" s="149">
        <v>68.142600000000002</v>
      </c>
      <c r="N431" s="148">
        <v>22.141999999999996</v>
      </c>
      <c r="O431" s="149">
        <v>0.85160000000000002</v>
      </c>
      <c r="P431" s="197" t="s">
        <v>244</v>
      </c>
    </row>
    <row r="432" spans="1:18" ht="31.5" x14ac:dyDescent="0.25">
      <c r="A432" s="13" t="s">
        <v>84</v>
      </c>
      <c r="B432" s="4"/>
      <c r="C432" s="14" t="s">
        <v>211</v>
      </c>
      <c r="D432" s="6">
        <v>11.667999999999999</v>
      </c>
      <c r="E432" s="15">
        <v>11.010000000000002</v>
      </c>
      <c r="F432" s="6">
        <v>14.325999999999999</v>
      </c>
      <c r="G432" s="15">
        <v>204</v>
      </c>
      <c r="H432" s="6">
        <v>7.1999999999999995E-2</v>
      </c>
      <c r="I432" s="15">
        <v>0.59399999999999997</v>
      </c>
      <c r="J432" s="6">
        <v>28.459999999999997</v>
      </c>
      <c r="K432" s="15">
        <v>4.5679999999999996</v>
      </c>
      <c r="L432" s="6">
        <v>65.891999999999996</v>
      </c>
      <c r="M432" s="15">
        <v>168.41400000000002</v>
      </c>
      <c r="N432" s="6">
        <v>37.026000000000003</v>
      </c>
      <c r="O432" s="15">
        <v>1.3240000000000001</v>
      </c>
      <c r="P432" s="196" t="s">
        <v>187</v>
      </c>
    </row>
    <row r="433" spans="1:18" ht="18" customHeight="1" x14ac:dyDescent="0.25">
      <c r="A433" s="13" t="s">
        <v>83</v>
      </c>
      <c r="B433" s="4"/>
      <c r="C433" s="14">
        <v>150</v>
      </c>
      <c r="D433" s="6">
        <v>3.0644999999999998</v>
      </c>
      <c r="E433" s="15">
        <v>4.801499999999999</v>
      </c>
      <c r="F433" s="6">
        <v>20.438999999999993</v>
      </c>
      <c r="G433" s="15">
        <v>137.24999999999997</v>
      </c>
      <c r="H433" s="6">
        <v>0.13949999999999999</v>
      </c>
      <c r="I433" s="15">
        <v>18.160499999999995</v>
      </c>
      <c r="J433" s="6">
        <v>0</v>
      </c>
      <c r="K433" s="15">
        <v>0.18149999999999999</v>
      </c>
      <c r="L433" s="6">
        <v>36.975000000000001</v>
      </c>
      <c r="M433" s="15">
        <v>86.594999999999999</v>
      </c>
      <c r="N433" s="6">
        <v>27.75</v>
      </c>
      <c r="O433" s="15">
        <v>1.0095000000000001</v>
      </c>
      <c r="P433" s="191" t="s">
        <v>221</v>
      </c>
    </row>
    <row r="434" spans="1:18" ht="15" customHeight="1" x14ac:dyDescent="0.25">
      <c r="A434" s="13" t="s">
        <v>323</v>
      </c>
      <c r="B434" s="4"/>
      <c r="C434" s="14">
        <v>200</v>
      </c>
      <c r="D434" s="6">
        <v>0.16</v>
      </c>
      <c r="E434" s="15">
        <v>0.16</v>
      </c>
      <c r="F434" s="6">
        <v>27.880000000000003</v>
      </c>
      <c r="G434" s="15">
        <v>114.60000000000001</v>
      </c>
      <c r="H434" s="6">
        <v>1.2E-2</v>
      </c>
      <c r="I434" s="15">
        <v>0.9</v>
      </c>
      <c r="J434" s="6">
        <v>0</v>
      </c>
      <c r="K434" s="15">
        <v>0.08</v>
      </c>
      <c r="L434" s="6">
        <v>14.180000000000001</v>
      </c>
      <c r="M434" s="15">
        <v>4.4000000000000004</v>
      </c>
      <c r="N434" s="6">
        <v>5.1400000000000006</v>
      </c>
      <c r="O434" s="15">
        <v>0.95200000000000007</v>
      </c>
      <c r="P434" s="191" t="s">
        <v>188</v>
      </c>
    </row>
    <row r="435" spans="1:18" ht="18.75" customHeight="1" x14ac:dyDescent="0.25">
      <c r="A435" s="13" t="s">
        <v>11</v>
      </c>
      <c r="B435" s="4"/>
      <c r="C435" s="14">
        <v>50</v>
      </c>
      <c r="D435" s="6">
        <v>3.3</v>
      </c>
      <c r="E435" s="15">
        <v>0.6</v>
      </c>
      <c r="F435" s="6">
        <v>19.8</v>
      </c>
      <c r="G435" s="15">
        <v>99</v>
      </c>
      <c r="H435" s="26">
        <v>8.5000000000000006E-2</v>
      </c>
      <c r="I435" s="27">
        <v>0</v>
      </c>
      <c r="J435" s="26">
        <v>0</v>
      </c>
      <c r="K435" s="27">
        <v>0.7</v>
      </c>
      <c r="L435" s="26">
        <v>14.5</v>
      </c>
      <c r="M435" s="27">
        <v>75</v>
      </c>
      <c r="N435" s="26">
        <v>23.5</v>
      </c>
      <c r="O435" s="27">
        <v>1.95</v>
      </c>
      <c r="P435" s="191" t="s">
        <v>143</v>
      </c>
    </row>
    <row r="436" spans="1:18" ht="18.75" customHeight="1" thickBot="1" x14ac:dyDescent="0.3">
      <c r="A436" s="13" t="s">
        <v>25</v>
      </c>
      <c r="B436" s="4"/>
      <c r="C436" s="14">
        <v>40</v>
      </c>
      <c r="D436" s="15">
        <v>3.04</v>
      </c>
      <c r="E436" s="144">
        <v>0.32000000000000006</v>
      </c>
      <c r="F436" s="6">
        <v>19.680000000000003</v>
      </c>
      <c r="G436" s="30">
        <v>94</v>
      </c>
      <c r="H436" s="14">
        <v>4.4000000000000004E-2</v>
      </c>
      <c r="I436" s="58">
        <v>0</v>
      </c>
      <c r="J436" s="14">
        <v>0</v>
      </c>
      <c r="K436" s="14">
        <v>0.44000000000000006</v>
      </c>
      <c r="L436" s="14">
        <v>8</v>
      </c>
      <c r="M436" s="14">
        <v>26</v>
      </c>
      <c r="N436" s="14">
        <v>5.6000000000000005</v>
      </c>
      <c r="O436" s="42">
        <v>0.44000000000000006</v>
      </c>
      <c r="P436" s="176" t="s">
        <v>133</v>
      </c>
    </row>
    <row r="437" spans="1:18" ht="18.75" customHeight="1" thickBot="1" x14ac:dyDescent="0.3">
      <c r="A437" s="245" t="s">
        <v>112</v>
      </c>
      <c r="B437" s="246"/>
      <c r="C437" s="16">
        <v>816</v>
      </c>
      <c r="D437" s="17">
        <f>SUM(D430:D436)</f>
        <v>26.086869999999998</v>
      </c>
      <c r="E437" s="17">
        <f t="shared" ref="E437:O437" si="81">SUM(E430:E436)</f>
        <v>27.004700000000003</v>
      </c>
      <c r="F437" s="17">
        <f t="shared" si="81"/>
        <v>113.26535</v>
      </c>
      <c r="G437" s="17">
        <f t="shared" si="81"/>
        <v>802.16100000000006</v>
      </c>
      <c r="H437" s="17">
        <f t="shared" si="81"/>
        <v>0.43630999999999998</v>
      </c>
      <c r="I437" s="17">
        <f t="shared" si="81"/>
        <v>36.485499999999995</v>
      </c>
      <c r="J437" s="17">
        <f t="shared" si="81"/>
        <v>40.659999999999997</v>
      </c>
      <c r="K437" s="17">
        <f t="shared" si="81"/>
        <v>9.0778999999999979</v>
      </c>
      <c r="L437" s="17">
        <f t="shared" si="81"/>
        <v>207.1122</v>
      </c>
      <c r="M437" s="17">
        <f t="shared" si="81"/>
        <v>453.51760000000002</v>
      </c>
      <c r="N437" s="17">
        <f t="shared" si="81"/>
        <v>132.19380000000001</v>
      </c>
      <c r="O437" s="17">
        <f t="shared" si="81"/>
        <v>7.3101000000000003</v>
      </c>
      <c r="P437" s="199"/>
      <c r="Q437" s="103">
        <f>G437/2350</f>
        <v>0.34134510638297877</v>
      </c>
      <c r="R437" s="129" t="s">
        <v>263</v>
      </c>
    </row>
    <row r="438" spans="1:18" ht="18.75" customHeight="1" thickBot="1" x14ac:dyDescent="0.3">
      <c r="A438" s="13" t="s">
        <v>314</v>
      </c>
      <c r="B438" s="44"/>
      <c r="C438" s="162">
        <v>500</v>
      </c>
      <c r="D438" s="161">
        <v>0</v>
      </c>
      <c r="E438" s="160">
        <v>0</v>
      </c>
      <c r="F438" s="159">
        <v>0</v>
      </c>
      <c r="G438" s="161">
        <v>0</v>
      </c>
      <c r="H438" s="161">
        <v>0</v>
      </c>
      <c r="I438" s="161">
        <v>0</v>
      </c>
      <c r="J438" s="161">
        <v>0</v>
      </c>
      <c r="K438" s="161">
        <v>0</v>
      </c>
      <c r="L438" s="161">
        <v>0</v>
      </c>
      <c r="M438" s="161">
        <v>0</v>
      </c>
      <c r="N438" s="161">
        <v>0</v>
      </c>
      <c r="O438" s="161">
        <v>0</v>
      </c>
      <c r="P438" s="179"/>
      <c r="R438" s="129"/>
    </row>
    <row r="439" spans="1:18" ht="18.75" customHeight="1" thickBot="1" x14ac:dyDescent="0.3">
      <c r="A439" s="45" t="s">
        <v>114</v>
      </c>
      <c r="B439" s="95"/>
      <c r="C439" s="146">
        <f>C424+C427+C437+C438</f>
        <v>2106</v>
      </c>
      <c r="D439" s="46">
        <f>D424+D427+D437+D438</f>
        <v>46.647869999999998</v>
      </c>
      <c r="E439" s="46">
        <f t="shared" ref="E439:O439" si="82">E424+E427+E437+E438</f>
        <v>51.092700000000008</v>
      </c>
      <c r="F439" s="46">
        <f t="shared" si="82"/>
        <v>209.75135</v>
      </c>
      <c r="G439" s="46">
        <f t="shared" si="82"/>
        <v>1509.5010000000002</v>
      </c>
      <c r="H439" s="46">
        <f t="shared" si="82"/>
        <v>0.77841000000000005</v>
      </c>
      <c r="I439" s="46">
        <f t="shared" si="82"/>
        <v>53.105499999999992</v>
      </c>
      <c r="J439" s="46">
        <f t="shared" si="82"/>
        <v>180.89499999999998</v>
      </c>
      <c r="K439" s="46">
        <f t="shared" si="82"/>
        <v>11.390399999999998</v>
      </c>
      <c r="L439" s="46">
        <f t="shared" si="82"/>
        <v>718.65604999999994</v>
      </c>
      <c r="M439" s="46">
        <f t="shared" si="82"/>
        <v>921.57910000000004</v>
      </c>
      <c r="N439" s="46">
        <f t="shared" si="82"/>
        <v>225.09</v>
      </c>
      <c r="O439" s="46">
        <f t="shared" si="82"/>
        <v>12.739600000000001</v>
      </c>
      <c r="P439" s="193"/>
      <c r="Q439" s="103">
        <f>G439/2350</f>
        <v>0.64234085106382988</v>
      </c>
      <c r="R439" s="126" t="s">
        <v>264</v>
      </c>
    </row>
    <row r="440" spans="1:18" x14ac:dyDescent="0.25">
      <c r="A440" s="69"/>
      <c r="B440" s="44"/>
      <c r="C440" s="83"/>
      <c r="D440" s="83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182"/>
    </row>
    <row r="441" spans="1:18" x14ac:dyDescent="0.25">
      <c r="A441" s="69"/>
      <c r="B441" s="4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200"/>
    </row>
    <row r="442" spans="1:18" ht="16.5" thickBot="1" x14ac:dyDescent="0.3">
      <c r="A442" s="33" t="s">
        <v>40</v>
      </c>
      <c r="B442" s="44"/>
      <c r="C442" s="232"/>
      <c r="D442" s="232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200"/>
    </row>
    <row r="443" spans="1:18" x14ac:dyDescent="0.25">
      <c r="A443" s="2" t="s">
        <v>93</v>
      </c>
      <c r="B443" s="77"/>
      <c r="C443" s="36" t="s">
        <v>94</v>
      </c>
      <c r="D443" s="226" t="s">
        <v>95</v>
      </c>
      <c r="E443" s="227"/>
      <c r="F443" s="228"/>
      <c r="G443" s="19" t="s">
        <v>96</v>
      </c>
      <c r="H443" s="239" t="s">
        <v>97</v>
      </c>
      <c r="I443" s="236" t="s">
        <v>98</v>
      </c>
      <c r="J443" s="242" t="s">
        <v>99</v>
      </c>
      <c r="K443" s="236" t="s">
        <v>100</v>
      </c>
      <c r="L443" s="242" t="s">
        <v>101</v>
      </c>
      <c r="M443" s="236" t="s">
        <v>102</v>
      </c>
      <c r="N443" s="233" t="s">
        <v>103</v>
      </c>
      <c r="O443" s="233" t="s">
        <v>104</v>
      </c>
      <c r="P443" s="175" t="s">
        <v>115</v>
      </c>
    </row>
    <row r="444" spans="1:18" ht="16.5" thickBot="1" x14ac:dyDescent="0.3">
      <c r="A444" s="13" t="s">
        <v>105</v>
      </c>
      <c r="B444" s="4"/>
      <c r="C444" s="37" t="s">
        <v>106</v>
      </c>
      <c r="D444" s="122"/>
      <c r="E444" s="123"/>
      <c r="F444" s="123"/>
      <c r="G444" s="15" t="s">
        <v>118</v>
      </c>
      <c r="H444" s="240"/>
      <c r="I444" s="237"/>
      <c r="J444" s="243"/>
      <c r="K444" s="237"/>
      <c r="L444" s="243"/>
      <c r="M444" s="237"/>
      <c r="N444" s="234"/>
      <c r="O444" s="234"/>
      <c r="P444" s="158" t="s">
        <v>116</v>
      </c>
    </row>
    <row r="445" spans="1:18" ht="16.5" thickBot="1" x14ac:dyDescent="0.3">
      <c r="A445" s="8"/>
      <c r="B445" s="88"/>
      <c r="C445" s="52"/>
      <c r="D445" s="9" t="s">
        <v>107</v>
      </c>
      <c r="E445" s="9" t="s">
        <v>108</v>
      </c>
      <c r="F445" s="47" t="s">
        <v>109</v>
      </c>
      <c r="G445" s="9" t="s">
        <v>110</v>
      </c>
      <c r="H445" s="241"/>
      <c r="I445" s="238"/>
      <c r="J445" s="244"/>
      <c r="K445" s="238"/>
      <c r="L445" s="244"/>
      <c r="M445" s="238"/>
      <c r="N445" s="235"/>
      <c r="O445" s="235"/>
      <c r="P445" s="176"/>
    </row>
    <row r="446" spans="1:18" x14ac:dyDescent="0.25">
      <c r="A446" s="13"/>
      <c r="B446" s="44" t="s">
        <v>5</v>
      </c>
      <c r="C446" s="37"/>
      <c r="D446" s="6"/>
      <c r="E446" s="19"/>
      <c r="F446" s="6"/>
      <c r="G446" s="19"/>
      <c r="H446" s="112"/>
      <c r="I446" s="19"/>
      <c r="J446" s="6"/>
      <c r="K446" s="19"/>
      <c r="L446" s="6"/>
      <c r="M446" s="19"/>
      <c r="N446" s="19"/>
      <c r="O446" s="6"/>
      <c r="P446" s="158"/>
    </row>
    <row r="447" spans="1:18" x14ac:dyDescent="0.25">
      <c r="A447" s="13" t="s">
        <v>56</v>
      </c>
      <c r="B447" s="44"/>
      <c r="C447" s="37" t="s">
        <v>55</v>
      </c>
      <c r="D447" s="6">
        <v>6.2750000000000004</v>
      </c>
      <c r="E447" s="15">
        <v>12.11</v>
      </c>
      <c r="F447" s="6">
        <v>15.549999999999997</v>
      </c>
      <c r="G447" s="15">
        <v>196.09999999999997</v>
      </c>
      <c r="H447" s="6">
        <v>3.7999999999999985E-2</v>
      </c>
      <c r="I447" s="15">
        <v>0.105</v>
      </c>
      <c r="J447" s="6">
        <v>71.5</v>
      </c>
      <c r="K447" s="15">
        <v>0.67999999999999994</v>
      </c>
      <c r="L447" s="6">
        <v>158.09999999999997</v>
      </c>
      <c r="M447" s="15">
        <v>112.49999999999999</v>
      </c>
      <c r="N447" s="15">
        <v>12.149999999999999</v>
      </c>
      <c r="O447" s="6">
        <v>0.48499999999999999</v>
      </c>
      <c r="P447" s="158" t="s">
        <v>146</v>
      </c>
    </row>
    <row r="448" spans="1:18" x14ac:dyDescent="0.25">
      <c r="A448" s="13" t="s">
        <v>68</v>
      </c>
      <c r="B448" s="44"/>
      <c r="C448" s="37">
        <v>150</v>
      </c>
      <c r="D448" s="6">
        <v>12.1</v>
      </c>
      <c r="E448" s="15">
        <v>13.05</v>
      </c>
      <c r="F448" s="6">
        <v>2.6379310344827585</v>
      </c>
      <c r="G448" s="15">
        <v>187.6</v>
      </c>
      <c r="H448" s="6">
        <v>0.10344827586206896</v>
      </c>
      <c r="I448" s="15">
        <v>0.25862068965517243</v>
      </c>
      <c r="J448" s="6">
        <v>324.56896551724139</v>
      </c>
      <c r="K448" s="15">
        <v>0.75</v>
      </c>
      <c r="L448" s="6">
        <v>103.08620689655173</v>
      </c>
      <c r="M448" s="15">
        <v>225.77586206896552</v>
      </c>
      <c r="N448" s="15">
        <v>16.137931034482762</v>
      </c>
      <c r="O448" s="6">
        <v>2.6379310344827589</v>
      </c>
      <c r="P448" s="158" t="s">
        <v>182</v>
      </c>
    </row>
    <row r="449" spans="1:20" x14ac:dyDescent="0.25">
      <c r="A449" s="13" t="s">
        <v>31</v>
      </c>
      <c r="B449" s="4"/>
      <c r="C449" s="37" t="s">
        <v>130</v>
      </c>
      <c r="D449" s="6">
        <v>1.46</v>
      </c>
      <c r="E449" s="15">
        <v>1.0765</v>
      </c>
      <c r="F449" s="6">
        <v>11.959999999999999</v>
      </c>
      <c r="G449" s="15">
        <v>63.7</v>
      </c>
      <c r="H449" s="6">
        <v>1.7499999999999998E-2</v>
      </c>
      <c r="I449" s="15">
        <v>0.66999999999999993</v>
      </c>
      <c r="J449" s="6">
        <v>7.9999999999999982</v>
      </c>
      <c r="K449" s="15">
        <v>0</v>
      </c>
      <c r="L449" s="6">
        <v>63.015000000000001</v>
      </c>
      <c r="M449" s="15">
        <v>48.36</v>
      </c>
      <c r="N449" s="15">
        <v>12.2</v>
      </c>
      <c r="O449" s="6">
        <v>1.2999999999999996</v>
      </c>
      <c r="P449" s="158" t="s">
        <v>136</v>
      </c>
    </row>
    <row r="450" spans="1:20" x14ac:dyDescent="0.25">
      <c r="A450" s="13" t="s">
        <v>45</v>
      </c>
      <c r="B450" s="4"/>
      <c r="C450" s="14">
        <v>120</v>
      </c>
      <c r="D450" s="7">
        <v>0.48</v>
      </c>
      <c r="E450" s="15">
        <v>0.48</v>
      </c>
      <c r="F450" s="6">
        <v>11.759999999999998</v>
      </c>
      <c r="G450" s="15">
        <v>56.399999999999984</v>
      </c>
      <c r="H450" s="6">
        <v>3.599999999999999E-2</v>
      </c>
      <c r="I450" s="15">
        <v>11.999999999999996</v>
      </c>
      <c r="J450" s="6">
        <v>0</v>
      </c>
      <c r="K450" s="15">
        <v>0.24</v>
      </c>
      <c r="L450" s="6">
        <v>19.2</v>
      </c>
      <c r="M450" s="15">
        <v>13.2</v>
      </c>
      <c r="N450" s="6">
        <v>10.799999999999999</v>
      </c>
      <c r="O450" s="15">
        <v>2.6399999999999997</v>
      </c>
      <c r="P450" s="191" t="s">
        <v>134</v>
      </c>
    </row>
    <row r="451" spans="1:20" ht="16.5" thickBot="1" x14ac:dyDescent="0.3">
      <c r="A451" s="13" t="s">
        <v>27</v>
      </c>
      <c r="B451" s="4"/>
      <c r="C451" s="37">
        <v>30</v>
      </c>
      <c r="D451" s="7">
        <v>2.25</v>
      </c>
      <c r="E451" s="15">
        <v>0.87</v>
      </c>
      <c r="F451" s="28">
        <v>15.419999999999998</v>
      </c>
      <c r="G451" s="7">
        <v>78.599999999999994</v>
      </c>
      <c r="H451" s="7">
        <v>3.3000000000000002E-2</v>
      </c>
      <c r="I451" s="15">
        <v>0</v>
      </c>
      <c r="J451" s="6">
        <v>0</v>
      </c>
      <c r="K451" s="15">
        <v>0.51</v>
      </c>
      <c r="L451" s="6">
        <v>5.7</v>
      </c>
      <c r="M451" s="15">
        <v>19.5</v>
      </c>
      <c r="N451" s="15">
        <v>3.9</v>
      </c>
      <c r="O451" s="6">
        <v>0.36</v>
      </c>
      <c r="P451" s="158" t="s">
        <v>133</v>
      </c>
    </row>
    <row r="452" spans="1:20" ht="16.5" thickBot="1" x14ac:dyDescent="0.3">
      <c r="A452" s="114" t="s">
        <v>112</v>
      </c>
      <c r="B452" s="93"/>
      <c r="C452" s="53">
        <v>555</v>
      </c>
      <c r="D452" s="17">
        <v>23.07</v>
      </c>
      <c r="E452" s="17">
        <v>24.89</v>
      </c>
      <c r="F452" s="17">
        <v>75.61</v>
      </c>
      <c r="G452" s="17">
        <f t="shared" ref="G452:O452" si="83">SUM(G446:G451)</f>
        <v>582.39999999999986</v>
      </c>
      <c r="H452" s="17">
        <f t="shared" si="83"/>
        <v>0.22794827586206892</v>
      </c>
      <c r="I452" s="17">
        <f t="shared" si="83"/>
        <v>13.033620689655169</v>
      </c>
      <c r="J452" s="17">
        <f t="shared" si="83"/>
        <v>404.06896551724139</v>
      </c>
      <c r="K452" s="17">
        <f t="shared" si="83"/>
        <v>2.1799999999999997</v>
      </c>
      <c r="L452" s="17">
        <f t="shared" si="83"/>
        <v>349.10120689655167</v>
      </c>
      <c r="M452" s="17">
        <f t="shared" si="83"/>
        <v>419.33586206896553</v>
      </c>
      <c r="N452" s="17">
        <f t="shared" si="83"/>
        <v>55.187931034482752</v>
      </c>
      <c r="O452" s="17">
        <f t="shared" si="83"/>
        <v>7.4229310344827582</v>
      </c>
      <c r="P452" s="177"/>
    </row>
    <row r="453" spans="1:20" ht="31.5" x14ac:dyDescent="0.25">
      <c r="A453" s="2"/>
      <c r="B453" s="11" t="s">
        <v>113</v>
      </c>
      <c r="C453" s="54"/>
      <c r="D453" s="19"/>
      <c r="E453" s="113"/>
      <c r="F453" s="19"/>
      <c r="G453" s="113"/>
      <c r="H453" s="112"/>
      <c r="I453" s="19"/>
      <c r="J453" s="112"/>
      <c r="K453" s="19"/>
      <c r="L453" s="112"/>
      <c r="M453" s="19"/>
      <c r="N453" s="19"/>
      <c r="O453" s="112"/>
      <c r="P453" s="175"/>
    </row>
    <row r="454" spans="1:20" ht="16.5" thickBot="1" x14ac:dyDescent="0.3">
      <c r="A454" s="71" t="s">
        <v>24</v>
      </c>
      <c r="B454" s="4"/>
      <c r="C454" s="14">
        <v>180</v>
      </c>
      <c r="D454" s="6">
        <v>0.9</v>
      </c>
      <c r="E454" s="15">
        <v>0</v>
      </c>
      <c r="F454" s="6">
        <v>18.18</v>
      </c>
      <c r="G454" s="41">
        <v>76.319999999999993</v>
      </c>
      <c r="H454" s="42">
        <v>1.9799999999999998E-2</v>
      </c>
      <c r="I454" s="14">
        <v>3.5999999999999996</v>
      </c>
      <c r="J454" s="42">
        <v>0</v>
      </c>
      <c r="K454" s="14">
        <v>0.18000000000000002</v>
      </c>
      <c r="L454" s="42">
        <v>12.6</v>
      </c>
      <c r="M454" s="14">
        <v>12.6</v>
      </c>
      <c r="N454" s="14">
        <v>7.2</v>
      </c>
      <c r="O454" s="42">
        <v>2.52</v>
      </c>
      <c r="P454" s="158" t="s">
        <v>142</v>
      </c>
      <c r="Q454" s="104"/>
      <c r="R454" s="100"/>
    </row>
    <row r="455" spans="1:20" ht="16.5" thickBot="1" x14ac:dyDescent="0.3">
      <c r="A455" s="114" t="s">
        <v>112</v>
      </c>
      <c r="B455" s="93"/>
      <c r="C455" s="16">
        <v>180</v>
      </c>
      <c r="D455" s="17">
        <f t="shared" ref="D455:O455" si="84">SUM(D454:D454)</f>
        <v>0.9</v>
      </c>
      <c r="E455" s="35">
        <f t="shared" si="84"/>
        <v>0</v>
      </c>
      <c r="F455" s="35">
        <f t="shared" si="84"/>
        <v>18.18</v>
      </c>
      <c r="G455" s="31">
        <f t="shared" si="84"/>
        <v>76.319999999999993</v>
      </c>
      <c r="H455" s="17">
        <f t="shared" si="84"/>
        <v>1.9799999999999998E-2</v>
      </c>
      <c r="I455" s="31">
        <f t="shared" si="84"/>
        <v>3.5999999999999996</v>
      </c>
      <c r="J455" s="17">
        <f t="shared" si="84"/>
        <v>0</v>
      </c>
      <c r="K455" s="31">
        <f t="shared" si="84"/>
        <v>0.18000000000000002</v>
      </c>
      <c r="L455" s="17">
        <f t="shared" si="84"/>
        <v>12.6</v>
      </c>
      <c r="M455" s="31">
        <f t="shared" si="84"/>
        <v>12.6</v>
      </c>
      <c r="N455" s="17">
        <f t="shared" si="84"/>
        <v>7.2</v>
      </c>
      <c r="O455" s="31">
        <f t="shared" si="84"/>
        <v>2.52</v>
      </c>
      <c r="P455" s="177"/>
    </row>
    <row r="456" spans="1:20" ht="18" customHeight="1" thickBot="1" x14ac:dyDescent="0.3">
      <c r="A456" s="224" t="s">
        <v>298</v>
      </c>
      <c r="B456" s="225"/>
      <c r="C456" s="16">
        <f>C452+C455</f>
        <v>735</v>
      </c>
      <c r="D456" s="17">
        <f>D452+D455</f>
        <v>23.97</v>
      </c>
      <c r="E456" s="17">
        <f t="shared" ref="E456:O456" si="85">E452+E455</f>
        <v>24.89</v>
      </c>
      <c r="F456" s="17">
        <f>F452+F455</f>
        <v>93.789999999999992</v>
      </c>
      <c r="G456" s="17">
        <f>G452+G455</f>
        <v>658.7199999999998</v>
      </c>
      <c r="H456" s="17">
        <f t="shared" si="85"/>
        <v>0.24774827586206893</v>
      </c>
      <c r="I456" s="17">
        <f t="shared" si="85"/>
        <v>16.633620689655167</v>
      </c>
      <c r="J456" s="17">
        <f t="shared" si="85"/>
        <v>404.06896551724139</v>
      </c>
      <c r="K456" s="17">
        <f t="shared" si="85"/>
        <v>2.36</v>
      </c>
      <c r="L456" s="17">
        <f t="shared" si="85"/>
        <v>361.7012068965517</v>
      </c>
      <c r="M456" s="17">
        <f t="shared" si="85"/>
        <v>431.93586206896555</v>
      </c>
      <c r="N456" s="17">
        <f t="shared" si="85"/>
        <v>62.387931034482754</v>
      </c>
      <c r="O456" s="17">
        <f t="shared" si="85"/>
        <v>9.9429310344827577</v>
      </c>
      <c r="P456" s="177"/>
      <c r="Q456" s="103">
        <f>G456/2350</f>
        <v>0.28030638297872335</v>
      </c>
      <c r="R456" s="126" t="s">
        <v>262</v>
      </c>
    </row>
    <row r="457" spans="1:20" ht="30.75" customHeight="1" thickBot="1" x14ac:dyDescent="0.3">
      <c r="A457" s="217"/>
      <c r="B457" s="217"/>
      <c r="C457" s="218"/>
      <c r="D457" s="51"/>
      <c r="E457" s="51"/>
      <c r="F457" s="51"/>
      <c r="G457" s="51"/>
      <c r="H457" s="51"/>
      <c r="I457" s="51"/>
      <c r="J457" s="51"/>
      <c r="K457" s="51"/>
      <c r="L457" s="51"/>
      <c r="M457" s="51"/>
      <c r="N457" s="51"/>
      <c r="O457" s="51"/>
      <c r="P457" s="200"/>
      <c r="R457" s="126"/>
    </row>
    <row r="458" spans="1:20" x14ac:dyDescent="0.25">
      <c r="A458" s="2"/>
      <c r="B458" s="11" t="s">
        <v>10</v>
      </c>
      <c r="C458" s="54"/>
      <c r="D458" s="169"/>
      <c r="E458" s="19"/>
      <c r="F458" s="170"/>
      <c r="G458" s="170"/>
      <c r="H458" s="169"/>
      <c r="I458" s="19"/>
      <c r="J458" s="169"/>
      <c r="K458" s="19"/>
      <c r="L458" s="169"/>
      <c r="M458" s="19"/>
      <c r="N458" s="19"/>
      <c r="O458" s="169"/>
      <c r="P458" s="181"/>
    </row>
    <row r="459" spans="1:20" ht="31.5" x14ac:dyDescent="0.25">
      <c r="A459" s="13" t="s">
        <v>90</v>
      </c>
      <c r="B459" s="68"/>
      <c r="C459" s="38" t="s">
        <v>183</v>
      </c>
      <c r="D459" s="6">
        <v>6.5519999999999996</v>
      </c>
      <c r="E459" s="15">
        <v>7.032</v>
      </c>
      <c r="F459" s="6">
        <v>16.260000000000002</v>
      </c>
      <c r="G459" s="15">
        <v>160.09800000000001</v>
      </c>
      <c r="H459" s="6">
        <v>0.27</v>
      </c>
      <c r="I459" s="15">
        <v>0.63</v>
      </c>
      <c r="J459" s="6">
        <v>0</v>
      </c>
      <c r="K459" s="15">
        <v>2.0819999999999999</v>
      </c>
      <c r="L459" s="6">
        <v>68.849999999999994</v>
      </c>
      <c r="M459" s="15">
        <v>204.79199999999997</v>
      </c>
      <c r="N459" s="15">
        <v>72.11999999999999</v>
      </c>
      <c r="O459" s="6">
        <v>2.9579999999999993</v>
      </c>
      <c r="P459" s="187" t="s">
        <v>245</v>
      </c>
    </row>
    <row r="460" spans="1:20" ht="31.5" x14ac:dyDescent="0.25">
      <c r="A460" s="13" t="s">
        <v>292</v>
      </c>
      <c r="B460" s="68"/>
      <c r="C460" s="38" t="s">
        <v>180</v>
      </c>
      <c r="D460" s="148">
        <v>4.2140000000000004</v>
      </c>
      <c r="E460" s="149">
        <v>4.1180000000000003</v>
      </c>
      <c r="F460" s="148">
        <v>13.530000000000003</v>
      </c>
      <c r="G460" s="149">
        <v>117.4</v>
      </c>
      <c r="H460" s="148">
        <v>0.11000000000000001</v>
      </c>
      <c r="I460" s="149">
        <v>9.8360000000000021</v>
      </c>
      <c r="J460" s="148">
        <v>5.82</v>
      </c>
      <c r="K460" s="149">
        <v>1.1120000000000001</v>
      </c>
      <c r="L460" s="148">
        <v>29.72</v>
      </c>
      <c r="M460" s="149">
        <v>78.58</v>
      </c>
      <c r="N460" s="149">
        <v>27.148</v>
      </c>
      <c r="O460" s="148">
        <v>1.1479999999999999</v>
      </c>
      <c r="P460" s="188" t="s">
        <v>185</v>
      </c>
    </row>
    <row r="461" spans="1:20" ht="31.5" x14ac:dyDescent="0.25">
      <c r="A461" s="13" t="s">
        <v>87</v>
      </c>
      <c r="B461" s="4"/>
      <c r="C461" s="38" t="s">
        <v>213</v>
      </c>
      <c r="D461" s="6">
        <v>8.2799999999999994</v>
      </c>
      <c r="E461" s="15">
        <v>3.4099999999999997</v>
      </c>
      <c r="F461" s="6">
        <v>27</v>
      </c>
      <c r="G461" s="15">
        <v>198.9</v>
      </c>
      <c r="H461" s="6">
        <v>0.04</v>
      </c>
      <c r="I461" s="15">
        <v>7.0000000000000007E-2</v>
      </c>
      <c r="J461" s="6">
        <v>43</v>
      </c>
      <c r="K461" s="15">
        <v>0.36999999999999994</v>
      </c>
      <c r="L461" s="6">
        <v>142.9</v>
      </c>
      <c r="M461" s="15">
        <v>217.29999999999998</v>
      </c>
      <c r="N461" s="15">
        <v>27.499999999999996</v>
      </c>
      <c r="O461" s="6">
        <v>22.069999999999997</v>
      </c>
      <c r="P461" s="158" t="s">
        <v>247</v>
      </c>
    </row>
    <row r="462" spans="1:20" x14ac:dyDescent="0.25">
      <c r="A462" s="13" t="s">
        <v>88</v>
      </c>
      <c r="B462" s="4"/>
      <c r="C462" s="38" t="s">
        <v>177</v>
      </c>
      <c r="D462" s="6">
        <v>3.1139999999999999</v>
      </c>
      <c r="E462" s="15">
        <v>13.247999999999999</v>
      </c>
      <c r="F462" s="6">
        <v>15.353999999999996</v>
      </c>
      <c r="G462" s="15">
        <v>179</v>
      </c>
      <c r="H462" s="6">
        <v>0.10799999999999997</v>
      </c>
      <c r="I462" s="15">
        <v>22.517999999999994</v>
      </c>
      <c r="J462" s="6">
        <v>46.79999999999999</v>
      </c>
      <c r="K462" s="15">
        <v>3.5279999999999987</v>
      </c>
      <c r="L462" s="6">
        <v>64.72799999999998</v>
      </c>
      <c r="M462" s="15">
        <v>78.3</v>
      </c>
      <c r="N462" s="15">
        <v>29.268000000000004</v>
      </c>
      <c r="O462" s="6">
        <v>1.0620000000000001</v>
      </c>
      <c r="P462" s="158" t="s">
        <v>248</v>
      </c>
    </row>
    <row r="463" spans="1:20" x14ac:dyDescent="0.25">
      <c r="A463" s="13" t="s">
        <v>324</v>
      </c>
      <c r="B463" s="4"/>
      <c r="C463" s="38">
        <v>200</v>
      </c>
      <c r="D463" s="6">
        <v>0.66200000000000003</v>
      </c>
      <c r="E463" s="15">
        <v>0.09</v>
      </c>
      <c r="F463" s="6">
        <v>22.033999999999992</v>
      </c>
      <c r="G463" s="15">
        <v>92.799999999999983</v>
      </c>
      <c r="H463" s="6">
        <v>1.5999999999999997E-2</v>
      </c>
      <c r="I463" s="15">
        <v>0.72599999999999976</v>
      </c>
      <c r="J463" s="6">
        <v>0</v>
      </c>
      <c r="K463" s="15">
        <v>0.50800000000000001</v>
      </c>
      <c r="L463" s="6">
        <v>32.18</v>
      </c>
      <c r="M463" s="15">
        <v>23.439999999999998</v>
      </c>
      <c r="N463" s="15">
        <v>17.459999999999997</v>
      </c>
      <c r="O463" s="6">
        <v>0.66799999999999993</v>
      </c>
      <c r="P463" s="158" t="s">
        <v>157</v>
      </c>
      <c r="T463" s="100"/>
    </row>
    <row r="464" spans="1:20" x14ac:dyDescent="0.25">
      <c r="A464" s="13" t="s">
        <v>11</v>
      </c>
      <c r="B464" s="4"/>
      <c r="C464" s="14">
        <v>50</v>
      </c>
      <c r="D464" s="6">
        <v>3.3</v>
      </c>
      <c r="E464" s="15">
        <v>0.6</v>
      </c>
      <c r="F464" s="6">
        <v>19.8</v>
      </c>
      <c r="G464" s="15">
        <v>99</v>
      </c>
      <c r="H464" s="6">
        <v>8.5000000000000006E-2</v>
      </c>
      <c r="I464" s="15">
        <v>0</v>
      </c>
      <c r="J464" s="6">
        <v>0</v>
      </c>
      <c r="K464" s="15">
        <v>0.7</v>
      </c>
      <c r="L464" s="6">
        <v>14.5</v>
      </c>
      <c r="M464" s="15">
        <v>75</v>
      </c>
      <c r="N464" s="15">
        <v>23.5</v>
      </c>
      <c r="O464" s="6">
        <v>1.95</v>
      </c>
      <c r="P464" s="158" t="s">
        <v>143</v>
      </c>
      <c r="T464" s="100"/>
    </row>
    <row r="465" spans="1:18" ht="16.5" thickBot="1" x14ac:dyDescent="0.3">
      <c r="A465" s="8" t="s">
        <v>25</v>
      </c>
      <c r="B465" s="88"/>
      <c r="C465" s="29">
        <v>40</v>
      </c>
      <c r="D465" s="30">
        <v>3.04</v>
      </c>
      <c r="E465" s="172">
        <v>0.32000000000000006</v>
      </c>
      <c r="F465" s="171">
        <v>19.680000000000003</v>
      </c>
      <c r="G465" s="30">
        <v>94</v>
      </c>
      <c r="H465" s="29">
        <v>4.4000000000000004E-2</v>
      </c>
      <c r="I465" s="219">
        <v>0</v>
      </c>
      <c r="J465" s="29">
        <v>0</v>
      </c>
      <c r="K465" s="29">
        <v>0.44000000000000006</v>
      </c>
      <c r="L465" s="29">
        <v>8</v>
      </c>
      <c r="M465" s="29">
        <v>26</v>
      </c>
      <c r="N465" s="29">
        <v>5.6000000000000005</v>
      </c>
      <c r="O465" s="220">
        <v>0.44000000000000006</v>
      </c>
      <c r="P465" s="176" t="s">
        <v>133</v>
      </c>
    </row>
    <row r="466" spans="1:18" ht="17.25" customHeight="1" thickBot="1" x14ac:dyDescent="0.3">
      <c r="A466" s="114" t="s">
        <v>112</v>
      </c>
      <c r="B466" s="93"/>
      <c r="C466" s="16">
        <v>860</v>
      </c>
      <c r="D466" s="17">
        <f>SUM(D459:D465)</f>
        <v>29.161999999999999</v>
      </c>
      <c r="E466" s="17">
        <f t="shared" ref="E466:O466" si="86">SUM(E459:E465)</f>
        <v>28.818000000000001</v>
      </c>
      <c r="F466" s="17">
        <f t="shared" si="86"/>
        <v>133.65799999999999</v>
      </c>
      <c r="G466" s="17">
        <f t="shared" si="86"/>
        <v>941.19799999999998</v>
      </c>
      <c r="H466" s="17">
        <f t="shared" si="86"/>
        <v>0.67299999999999993</v>
      </c>
      <c r="I466" s="17">
        <f t="shared" si="86"/>
        <v>33.779999999999994</v>
      </c>
      <c r="J466" s="17">
        <f t="shared" si="86"/>
        <v>95.61999999999999</v>
      </c>
      <c r="K466" s="17">
        <f t="shared" si="86"/>
        <v>8.7399999999999984</v>
      </c>
      <c r="L466" s="17">
        <f t="shared" si="86"/>
        <v>360.87799999999999</v>
      </c>
      <c r="M466" s="17">
        <f t="shared" si="86"/>
        <v>703.41199999999981</v>
      </c>
      <c r="N466" s="17">
        <f t="shared" si="86"/>
        <v>202.596</v>
      </c>
      <c r="O466" s="17">
        <f t="shared" si="86"/>
        <v>30.295999999999996</v>
      </c>
      <c r="P466" s="177"/>
      <c r="Q466" s="103">
        <f>G466/2350</f>
        <v>0.40050978723404257</v>
      </c>
      <c r="R466" s="129" t="s">
        <v>263</v>
      </c>
    </row>
    <row r="467" spans="1:18" ht="16.5" thickBot="1" x14ac:dyDescent="0.3">
      <c r="A467" s="13" t="s">
        <v>314</v>
      </c>
      <c r="B467" s="44"/>
      <c r="C467" s="162">
        <v>500</v>
      </c>
      <c r="D467" s="161">
        <v>0</v>
      </c>
      <c r="E467" s="160">
        <v>0</v>
      </c>
      <c r="F467" s="159">
        <v>0</v>
      </c>
      <c r="G467" s="161">
        <v>0</v>
      </c>
      <c r="H467" s="161">
        <v>0</v>
      </c>
      <c r="I467" s="161">
        <v>0</v>
      </c>
      <c r="J467" s="161">
        <v>0</v>
      </c>
      <c r="K467" s="161">
        <v>0</v>
      </c>
      <c r="L467" s="161">
        <v>0</v>
      </c>
      <c r="M467" s="161">
        <v>0</v>
      </c>
      <c r="N467" s="161">
        <v>0</v>
      </c>
      <c r="O467" s="161">
        <v>0</v>
      </c>
      <c r="P467" s="179"/>
      <c r="R467" s="129"/>
    </row>
    <row r="468" spans="1:18" ht="24.75" thickBot="1" x14ac:dyDescent="0.3">
      <c r="A468" s="114" t="s">
        <v>114</v>
      </c>
      <c r="B468" s="95"/>
      <c r="C468" s="78">
        <f>C452+C455+C466+C467</f>
        <v>2095</v>
      </c>
      <c r="D468" s="17">
        <f>D452+D455+D466+D467</f>
        <v>53.131999999999998</v>
      </c>
      <c r="E468" s="17">
        <f t="shared" ref="E468:O468" si="87">E452+E455+E466+E467</f>
        <v>53.707999999999998</v>
      </c>
      <c r="F468" s="17">
        <f t="shared" si="87"/>
        <v>227.44799999999998</v>
      </c>
      <c r="G468" s="17">
        <f t="shared" si="87"/>
        <v>1599.9179999999997</v>
      </c>
      <c r="H468" s="17">
        <f t="shared" si="87"/>
        <v>0.92074827586206887</v>
      </c>
      <c r="I468" s="17">
        <f t="shared" si="87"/>
        <v>50.413620689655161</v>
      </c>
      <c r="J468" s="17">
        <f t="shared" si="87"/>
        <v>499.6889655172414</v>
      </c>
      <c r="K468" s="17">
        <f t="shared" si="87"/>
        <v>11.099999999999998</v>
      </c>
      <c r="L468" s="17">
        <f t="shared" si="87"/>
        <v>722.57920689655168</v>
      </c>
      <c r="M468" s="17">
        <f t="shared" si="87"/>
        <v>1135.3478620689652</v>
      </c>
      <c r="N468" s="17">
        <f t="shared" si="87"/>
        <v>264.98393103448274</v>
      </c>
      <c r="O468" s="17">
        <f t="shared" si="87"/>
        <v>40.238931034482754</v>
      </c>
      <c r="P468" s="202"/>
      <c r="Q468" s="103">
        <f>G468/2350</f>
        <v>0.68081617021276586</v>
      </c>
      <c r="R468" s="126" t="s">
        <v>264</v>
      </c>
    </row>
    <row r="469" spans="1:18" x14ac:dyDescent="0.25">
      <c r="A469" s="33"/>
      <c r="B469" s="44"/>
      <c r="C469" s="85"/>
      <c r="D469" s="85"/>
      <c r="E469" s="51"/>
      <c r="F469" s="51"/>
      <c r="G469" s="51"/>
      <c r="H469" s="51"/>
      <c r="I469" s="51"/>
      <c r="J469" s="51"/>
      <c r="K469" s="51"/>
      <c r="L469" s="51"/>
      <c r="M469" s="51"/>
      <c r="N469" s="51"/>
      <c r="O469" s="79"/>
      <c r="P469" s="200"/>
    </row>
    <row r="470" spans="1:18" ht="16.5" thickBot="1" x14ac:dyDescent="0.3">
      <c r="A470" s="70" t="s">
        <v>41</v>
      </c>
      <c r="B470" s="75"/>
      <c r="C470" s="75"/>
      <c r="N470" s="123"/>
      <c r="O470" s="123"/>
      <c r="P470" s="203"/>
    </row>
    <row r="471" spans="1:18" ht="15.75" customHeight="1" x14ac:dyDescent="0.25">
      <c r="A471" s="2" t="s">
        <v>93</v>
      </c>
      <c r="B471" s="77"/>
      <c r="C471" s="36" t="s">
        <v>94</v>
      </c>
      <c r="D471" s="226" t="s">
        <v>95</v>
      </c>
      <c r="E471" s="227"/>
      <c r="F471" s="228"/>
      <c r="G471" s="19" t="s">
        <v>96</v>
      </c>
      <c r="H471" s="239" t="s">
        <v>97</v>
      </c>
      <c r="I471" s="236" t="s">
        <v>98</v>
      </c>
      <c r="J471" s="242" t="s">
        <v>99</v>
      </c>
      <c r="K471" s="236" t="s">
        <v>100</v>
      </c>
      <c r="L471" s="242" t="s">
        <v>101</v>
      </c>
      <c r="M471" s="236" t="s">
        <v>102</v>
      </c>
      <c r="N471" s="236" t="s">
        <v>103</v>
      </c>
      <c r="O471" s="233" t="s">
        <v>104</v>
      </c>
      <c r="P471" s="175" t="s">
        <v>115</v>
      </c>
    </row>
    <row r="472" spans="1:18" ht="16.5" thickBot="1" x14ac:dyDescent="0.3">
      <c r="A472" s="13" t="s">
        <v>105</v>
      </c>
      <c r="B472" s="4"/>
      <c r="C472" s="37" t="s">
        <v>106</v>
      </c>
      <c r="D472" s="229"/>
      <c r="E472" s="230"/>
      <c r="F472" s="231"/>
      <c r="G472" s="15" t="s">
        <v>118</v>
      </c>
      <c r="H472" s="240"/>
      <c r="I472" s="237"/>
      <c r="J472" s="243"/>
      <c r="K472" s="237"/>
      <c r="L472" s="243"/>
      <c r="M472" s="237"/>
      <c r="N472" s="237"/>
      <c r="O472" s="234"/>
      <c r="P472" s="158" t="s">
        <v>116</v>
      </c>
    </row>
    <row r="473" spans="1:18" ht="16.5" thickBot="1" x14ac:dyDescent="0.3">
      <c r="A473" s="8"/>
      <c r="B473" s="88"/>
      <c r="C473" s="52"/>
      <c r="D473" s="9" t="s">
        <v>107</v>
      </c>
      <c r="E473" s="9" t="s">
        <v>108</v>
      </c>
      <c r="F473" s="47" t="s">
        <v>109</v>
      </c>
      <c r="G473" s="9" t="s">
        <v>110</v>
      </c>
      <c r="H473" s="241"/>
      <c r="I473" s="238"/>
      <c r="J473" s="244"/>
      <c r="K473" s="238"/>
      <c r="L473" s="244"/>
      <c r="M473" s="238"/>
      <c r="N473" s="238"/>
      <c r="O473" s="235"/>
      <c r="P473" s="176"/>
    </row>
    <row r="474" spans="1:18" x14ac:dyDescent="0.25">
      <c r="A474" s="13"/>
      <c r="B474" s="44" t="s">
        <v>5</v>
      </c>
      <c r="C474" s="36"/>
      <c r="D474" s="6"/>
      <c r="E474" s="19"/>
      <c r="F474" s="6"/>
      <c r="G474" s="19"/>
      <c r="H474" s="112"/>
      <c r="I474" s="19"/>
      <c r="J474" s="6"/>
      <c r="K474" s="19"/>
      <c r="L474" s="6"/>
      <c r="M474" s="19"/>
      <c r="N474" s="113"/>
      <c r="O474" s="6"/>
      <c r="P474" s="158"/>
    </row>
    <row r="475" spans="1:18" x14ac:dyDescent="0.25">
      <c r="A475" s="13" t="s">
        <v>57</v>
      </c>
      <c r="B475" s="44"/>
      <c r="C475" s="37" t="s">
        <v>58</v>
      </c>
      <c r="D475" s="6">
        <v>2.33</v>
      </c>
      <c r="E475" s="15">
        <v>8.1199999999999992</v>
      </c>
      <c r="F475" s="6">
        <v>15.549999999999997</v>
      </c>
      <c r="G475" s="15">
        <v>144.59999999999997</v>
      </c>
      <c r="H475" s="6">
        <v>3.2999999999999988E-2</v>
      </c>
      <c r="I475" s="15">
        <v>0</v>
      </c>
      <c r="J475" s="6">
        <v>40</v>
      </c>
      <c r="K475" s="15">
        <v>0.62</v>
      </c>
      <c r="L475" s="6">
        <v>8.1</v>
      </c>
      <c r="M475" s="15">
        <v>22.5</v>
      </c>
      <c r="N475" s="28">
        <v>3.9</v>
      </c>
      <c r="O475" s="6">
        <v>0.38</v>
      </c>
      <c r="P475" s="158" t="s">
        <v>131</v>
      </c>
    </row>
    <row r="476" spans="1:18" ht="31.5" x14ac:dyDescent="0.25">
      <c r="A476" s="13" t="s">
        <v>296</v>
      </c>
      <c r="B476" s="44"/>
      <c r="C476" s="37" t="s">
        <v>172</v>
      </c>
      <c r="D476" s="6">
        <v>4.43</v>
      </c>
      <c r="E476" s="15">
        <v>2.54</v>
      </c>
      <c r="F476" s="6">
        <v>28.07</v>
      </c>
      <c r="G476" s="15">
        <v>188.2</v>
      </c>
      <c r="H476" s="6">
        <v>9.0000000000000024E-2</v>
      </c>
      <c r="I476" s="15">
        <v>0.8640000000000001</v>
      </c>
      <c r="J476" s="6">
        <v>29.32</v>
      </c>
      <c r="K476" s="15">
        <v>0.107</v>
      </c>
      <c r="L476" s="6">
        <v>118.842</v>
      </c>
      <c r="M476" s="15">
        <v>139.548</v>
      </c>
      <c r="N476" s="28">
        <v>33.498000000000005</v>
      </c>
      <c r="O476" s="6">
        <v>0.71900000000000019</v>
      </c>
      <c r="P476" s="158" t="s">
        <v>173</v>
      </c>
    </row>
    <row r="477" spans="1:18" x14ac:dyDescent="0.25">
      <c r="A477" s="13" t="s">
        <v>19</v>
      </c>
      <c r="B477" s="44"/>
      <c r="C477" s="37">
        <v>200</v>
      </c>
      <c r="D477" s="6">
        <v>4.0780000000000003</v>
      </c>
      <c r="E477" s="15">
        <v>3.81</v>
      </c>
      <c r="F477" s="6">
        <v>7.597999999999999</v>
      </c>
      <c r="G477" s="15">
        <v>78.599999999999994</v>
      </c>
      <c r="H477" s="6">
        <v>5.5999999999999994E-2</v>
      </c>
      <c r="I477" s="15">
        <v>1.5879999999999999</v>
      </c>
      <c r="J477" s="6">
        <v>24.4</v>
      </c>
      <c r="K477" s="15">
        <v>0</v>
      </c>
      <c r="L477" s="6">
        <v>151.91999999999999</v>
      </c>
      <c r="M477" s="15">
        <v>124.55999999999999</v>
      </c>
      <c r="N477" s="28">
        <v>21.34</v>
      </c>
      <c r="O477" s="6">
        <v>0.44799999999999995</v>
      </c>
      <c r="P477" s="158" t="s">
        <v>147</v>
      </c>
    </row>
    <row r="478" spans="1:18" ht="20.25" customHeight="1" x14ac:dyDescent="0.25">
      <c r="A478" s="13" t="s">
        <v>45</v>
      </c>
      <c r="B478" s="4"/>
      <c r="C478" s="14">
        <v>120</v>
      </c>
      <c r="D478" s="7">
        <v>0.48</v>
      </c>
      <c r="E478" s="15">
        <v>0.48</v>
      </c>
      <c r="F478" s="6">
        <v>11.759999999999998</v>
      </c>
      <c r="G478" s="15">
        <v>56.399999999999984</v>
      </c>
      <c r="H478" s="6">
        <v>3.599999999999999E-2</v>
      </c>
      <c r="I478" s="15">
        <v>11.999999999999996</v>
      </c>
      <c r="J478" s="6">
        <v>0</v>
      </c>
      <c r="K478" s="15">
        <v>0.24</v>
      </c>
      <c r="L478" s="6">
        <v>19.2</v>
      </c>
      <c r="M478" s="15">
        <v>13.2</v>
      </c>
      <c r="N478" s="6">
        <v>10.799999999999999</v>
      </c>
      <c r="O478" s="15">
        <v>2.6399999999999997</v>
      </c>
      <c r="P478" s="191" t="s">
        <v>134</v>
      </c>
    </row>
    <row r="479" spans="1:18" ht="16.5" thickBot="1" x14ac:dyDescent="0.3">
      <c r="A479" s="13" t="s">
        <v>27</v>
      </c>
      <c r="B479" s="4"/>
      <c r="C479" s="37">
        <v>30</v>
      </c>
      <c r="D479" s="7">
        <v>2.25</v>
      </c>
      <c r="E479" s="15">
        <v>0.87</v>
      </c>
      <c r="F479" s="28">
        <v>15.419999999999998</v>
      </c>
      <c r="G479" s="7">
        <v>78.599999999999994</v>
      </c>
      <c r="H479" s="7">
        <v>3.3000000000000002E-2</v>
      </c>
      <c r="I479" s="15">
        <v>0</v>
      </c>
      <c r="J479" s="6">
        <v>0</v>
      </c>
      <c r="K479" s="15">
        <v>0.51</v>
      </c>
      <c r="L479" s="6">
        <v>5.7</v>
      </c>
      <c r="M479" s="15">
        <v>19.5</v>
      </c>
      <c r="N479" s="15">
        <v>3.9</v>
      </c>
      <c r="O479" s="6">
        <v>0.36</v>
      </c>
      <c r="P479" s="158" t="s">
        <v>133</v>
      </c>
    </row>
    <row r="480" spans="1:18" ht="16.5" thickBot="1" x14ac:dyDescent="0.3">
      <c r="A480" s="114" t="s">
        <v>112</v>
      </c>
      <c r="B480" s="93"/>
      <c r="C480" s="53">
        <v>574</v>
      </c>
      <c r="D480" s="17">
        <f>SUM(D475:D479)</f>
        <v>13.568000000000001</v>
      </c>
      <c r="E480" s="17">
        <f t="shared" ref="E480:O480" si="88">SUM(E475:E479)</f>
        <v>15.82</v>
      </c>
      <c r="F480" s="17">
        <f t="shared" si="88"/>
        <v>78.397999999999996</v>
      </c>
      <c r="G480" s="17">
        <f t="shared" si="88"/>
        <v>546.4</v>
      </c>
      <c r="H480" s="17">
        <f t="shared" si="88"/>
        <v>0.24799999999999997</v>
      </c>
      <c r="I480" s="17">
        <f t="shared" si="88"/>
        <v>14.451999999999996</v>
      </c>
      <c r="J480" s="17">
        <f t="shared" si="88"/>
        <v>93.72</v>
      </c>
      <c r="K480" s="17">
        <f t="shared" si="88"/>
        <v>1.4769999999999999</v>
      </c>
      <c r="L480" s="17">
        <f t="shared" si="88"/>
        <v>303.76199999999994</v>
      </c>
      <c r="M480" s="17">
        <f t="shared" si="88"/>
        <v>319.30799999999999</v>
      </c>
      <c r="N480" s="17">
        <f t="shared" si="88"/>
        <v>73.438000000000002</v>
      </c>
      <c r="O480" s="17">
        <f t="shared" si="88"/>
        <v>4.5469999999999997</v>
      </c>
      <c r="P480" s="177"/>
    </row>
    <row r="481" spans="1:18" ht="31.5" x14ac:dyDescent="0.25">
      <c r="A481" s="2"/>
      <c r="B481" s="11" t="s">
        <v>113</v>
      </c>
      <c r="C481" s="54"/>
      <c r="D481" s="112"/>
      <c r="E481" s="19"/>
      <c r="F481" s="112"/>
      <c r="G481" s="19"/>
      <c r="H481" s="112"/>
      <c r="I481" s="19"/>
      <c r="J481" s="112"/>
      <c r="K481" s="19"/>
      <c r="L481" s="112"/>
      <c r="M481" s="19"/>
      <c r="N481" s="113"/>
      <c r="O481" s="112"/>
      <c r="P481" s="175"/>
    </row>
    <row r="482" spans="1:18" x14ac:dyDescent="0.25">
      <c r="A482" s="13" t="s">
        <v>51</v>
      </c>
      <c r="B482" s="44"/>
      <c r="C482" s="38" t="s">
        <v>150</v>
      </c>
      <c r="D482" s="6">
        <v>0.75</v>
      </c>
      <c r="E482" s="15">
        <v>6.1</v>
      </c>
      <c r="F482" s="6">
        <v>12.5</v>
      </c>
      <c r="G482" s="15">
        <v>108.5</v>
      </c>
      <c r="H482" s="6">
        <v>0.01</v>
      </c>
      <c r="I482" s="15">
        <v>0</v>
      </c>
      <c r="J482" s="6">
        <v>1</v>
      </c>
      <c r="K482" s="15">
        <v>0.95</v>
      </c>
      <c r="L482" s="6">
        <v>1.5</v>
      </c>
      <c r="M482" s="15">
        <v>8.5</v>
      </c>
      <c r="N482" s="28">
        <v>1</v>
      </c>
      <c r="O482" s="6">
        <v>0.85499999999999998</v>
      </c>
      <c r="P482" s="158"/>
    </row>
    <row r="483" spans="1:18" ht="16.5" thickBot="1" x14ac:dyDescent="0.3">
      <c r="A483" s="13" t="s">
        <v>50</v>
      </c>
      <c r="B483" s="4"/>
      <c r="C483" s="37">
        <v>180</v>
      </c>
      <c r="D483" s="15">
        <v>5.22</v>
      </c>
      <c r="E483" s="28">
        <v>4.5</v>
      </c>
      <c r="F483" s="28">
        <v>7.2</v>
      </c>
      <c r="G483" s="28">
        <v>90</v>
      </c>
      <c r="H483" s="6">
        <v>7.2000000000000008E-2</v>
      </c>
      <c r="I483" s="15">
        <v>1.26</v>
      </c>
      <c r="J483" s="6">
        <v>36</v>
      </c>
      <c r="K483" s="15">
        <v>0</v>
      </c>
      <c r="L483" s="6">
        <v>216</v>
      </c>
      <c r="M483" s="15">
        <v>162</v>
      </c>
      <c r="N483" s="28">
        <v>25.2</v>
      </c>
      <c r="O483" s="6">
        <v>0.18</v>
      </c>
      <c r="P483" s="178" t="s">
        <v>151</v>
      </c>
    </row>
    <row r="484" spans="1:18" ht="16.5" thickBot="1" x14ac:dyDescent="0.3">
      <c r="A484" s="114" t="s">
        <v>112</v>
      </c>
      <c r="B484" s="93"/>
      <c r="C484" s="16">
        <v>200</v>
      </c>
      <c r="D484" s="17">
        <f>SUM(D482:D483)</f>
        <v>5.97</v>
      </c>
      <c r="E484" s="35">
        <f t="shared" ref="E484:O484" si="89">SUM(E482:E483)</f>
        <v>10.6</v>
      </c>
      <c r="F484" s="35">
        <f t="shared" si="89"/>
        <v>19.7</v>
      </c>
      <c r="G484" s="31">
        <f t="shared" si="89"/>
        <v>198.5</v>
      </c>
      <c r="H484" s="17">
        <f t="shared" si="89"/>
        <v>8.2000000000000003E-2</v>
      </c>
      <c r="I484" s="31">
        <f t="shared" si="89"/>
        <v>1.26</v>
      </c>
      <c r="J484" s="17">
        <f t="shared" si="89"/>
        <v>37</v>
      </c>
      <c r="K484" s="31">
        <f t="shared" si="89"/>
        <v>0.95</v>
      </c>
      <c r="L484" s="17">
        <f t="shared" si="89"/>
        <v>217.5</v>
      </c>
      <c r="M484" s="31">
        <f t="shared" si="89"/>
        <v>170.5</v>
      </c>
      <c r="N484" s="17">
        <f t="shared" si="89"/>
        <v>26.2</v>
      </c>
      <c r="O484" s="31">
        <f t="shared" si="89"/>
        <v>1.0349999999999999</v>
      </c>
      <c r="P484" s="177"/>
    </row>
    <row r="485" spans="1:18" ht="24.75" thickBot="1" x14ac:dyDescent="0.3">
      <c r="A485" s="224" t="s">
        <v>298</v>
      </c>
      <c r="B485" s="225"/>
      <c r="C485" s="78">
        <f>C480+C484</f>
        <v>774</v>
      </c>
      <c r="D485" s="17">
        <f>D480+D484</f>
        <v>19.538</v>
      </c>
      <c r="E485" s="17">
        <f t="shared" ref="E485:O485" si="90">E480+E484</f>
        <v>26.42</v>
      </c>
      <c r="F485" s="17">
        <f t="shared" si="90"/>
        <v>98.097999999999999</v>
      </c>
      <c r="G485" s="17">
        <f t="shared" si="90"/>
        <v>744.9</v>
      </c>
      <c r="H485" s="17">
        <f t="shared" si="90"/>
        <v>0.32999999999999996</v>
      </c>
      <c r="I485" s="17">
        <f t="shared" si="90"/>
        <v>15.711999999999996</v>
      </c>
      <c r="J485" s="17">
        <f t="shared" si="90"/>
        <v>130.72</v>
      </c>
      <c r="K485" s="17">
        <f t="shared" si="90"/>
        <v>2.4269999999999996</v>
      </c>
      <c r="L485" s="17">
        <f t="shared" si="90"/>
        <v>521.26199999999994</v>
      </c>
      <c r="M485" s="17">
        <f t="shared" si="90"/>
        <v>489.80799999999999</v>
      </c>
      <c r="N485" s="17">
        <f t="shared" si="90"/>
        <v>99.638000000000005</v>
      </c>
      <c r="O485" s="17">
        <f t="shared" si="90"/>
        <v>5.5819999999999999</v>
      </c>
      <c r="P485" s="177"/>
      <c r="Q485" s="103">
        <f>G485/2350</f>
        <v>0.31697872340425531</v>
      </c>
      <c r="R485" s="126" t="s">
        <v>262</v>
      </c>
    </row>
    <row r="486" spans="1:18" x14ac:dyDescent="0.25">
      <c r="A486" s="13"/>
      <c r="B486" s="44" t="s">
        <v>10</v>
      </c>
      <c r="C486" s="38"/>
      <c r="D486" s="6"/>
      <c r="E486" s="15"/>
      <c r="F486" s="6"/>
      <c r="G486" s="15"/>
      <c r="H486" s="6"/>
      <c r="I486" s="15"/>
      <c r="J486" s="6"/>
      <c r="K486" s="15"/>
      <c r="L486" s="6"/>
      <c r="M486" s="15"/>
      <c r="N486" s="28"/>
      <c r="O486" s="6"/>
      <c r="P486" s="187"/>
    </row>
    <row r="487" spans="1:18" x14ac:dyDescent="0.25">
      <c r="A487" s="13" t="s">
        <v>23</v>
      </c>
      <c r="B487" s="44"/>
      <c r="C487" s="38">
        <v>60</v>
      </c>
      <c r="D487" s="6">
        <v>0.66</v>
      </c>
      <c r="E487" s="15">
        <v>0.12</v>
      </c>
      <c r="F487" s="6">
        <v>2.2799999999999998</v>
      </c>
      <c r="G487" s="15">
        <v>14.4</v>
      </c>
      <c r="H487" s="6">
        <v>3.5999999999999997E-2</v>
      </c>
      <c r="I487" s="15">
        <v>14.999999999999998</v>
      </c>
      <c r="J487" s="6">
        <v>0</v>
      </c>
      <c r="K487" s="15">
        <v>0.42</v>
      </c>
      <c r="L487" s="6">
        <v>8.4</v>
      </c>
      <c r="M487" s="15">
        <v>15.6</v>
      </c>
      <c r="N487" s="28">
        <v>12</v>
      </c>
      <c r="O487" s="6">
        <v>0.54</v>
      </c>
      <c r="P487" s="187" t="s">
        <v>139</v>
      </c>
    </row>
    <row r="488" spans="1:18" ht="31.5" x14ac:dyDescent="0.25">
      <c r="A488" s="13" t="s">
        <v>293</v>
      </c>
      <c r="B488" s="44"/>
      <c r="C488" s="38" t="s">
        <v>180</v>
      </c>
      <c r="D488" s="6">
        <v>5.6363000000000003</v>
      </c>
      <c r="E488" s="15">
        <v>4.3734999999999999</v>
      </c>
      <c r="F488" s="6">
        <v>20.835300000000004</v>
      </c>
      <c r="G488" s="15">
        <v>155.42000000000002</v>
      </c>
      <c r="H488" s="6">
        <v>0.20720000000000002</v>
      </c>
      <c r="I488" s="15">
        <v>4.66</v>
      </c>
      <c r="J488" s="6">
        <v>0</v>
      </c>
      <c r="K488" s="15">
        <v>2.1448</v>
      </c>
      <c r="L488" s="6">
        <v>37.762999999999998</v>
      </c>
      <c r="M488" s="15">
        <v>84.183000000000007</v>
      </c>
      <c r="N488" s="28">
        <v>33.658000000000001</v>
      </c>
      <c r="O488" s="6">
        <v>1.9549999999999998</v>
      </c>
      <c r="P488" s="187" t="s">
        <v>251</v>
      </c>
    </row>
    <row r="489" spans="1:18" ht="18.75" customHeight="1" x14ac:dyDescent="0.25">
      <c r="A489" s="13" t="s">
        <v>86</v>
      </c>
      <c r="B489" s="44"/>
      <c r="C489" s="38" t="s">
        <v>138</v>
      </c>
      <c r="D489" s="6">
        <v>17.730833333333329</v>
      </c>
      <c r="E489" s="15">
        <v>24.393333333333334</v>
      </c>
      <c r="F489" s="6">
        <v>38.905000000000001</v>
      </c>
      <c r="G489" s="15">
        <v>405.92</v>
      </c>
      <c r="H489" s="6">
        <v>6.9166666666666654E-2</v>
      </c>
      <c r="I489" s="15">
        <v>1.7949999999999999</v>
      </c>
      <c r="J489" s="6">
        <v>0</v>
      </c>
      <c r="K489" s="15">
        <v>4</v>
      </c>
      <c r="L489" s="6">
        <v>18.136666666666667</v>
      </c>
      <c r="M489" s="15">
        <v>242.91833333333332</v>
      </c>
      <c r="N489" s="28">
        <v>51.518333333333338</v>
      </c>
      <c r="O489" s="6">
        <v>3.3916666666666666</v>
      </c>
      <c r="P489" s="187" t="s">
        <v>253</v>
      </c>
    </row>
    <row r="490" spans="1:18" ht="18.75" customHeight="1" x14ac:dyDescent="0.25">
      <c r="A490" s="13" t="s">
        <v>321</v>
      </c>
      <c r="B490" s="44"/>
      <c r="C490" s="38" t="s">
        <v>175</v>
      </c>
      <c r="D490" s="6">
        <v>0.34599999999999997</v>
      </c>
      <c r="E490" s="15">
        <v>7.5999999999999998E-2</v>
      </c>
      <c r="F490" s="6">
        <v>31.846000000000004</v>
      </c>
      <c r="G490" s="15">
        <v>130.19999999999999</v>
      </c>
      <c r="H490" s="6">
        <v>2.1999999999999999E-2</v>
      </c>
      <c r="I490" s="15">
        <v>0</v>
      </c>
      <c r="J490" s="6">
        <v>0</v>
      </c>
      <c r="K490" s="15">
        <v>7.5999999999999998E-2</v>
      </c>
      <c r="L490" s="6">
        <v>20.380000000000003</v>
      </c>
      <c r="M490" s="15">
        <v>19.36</v>
      </c>
      <c r="N490" s="28">
        <v>8.1199999999999992</v>
      </c>
      <c r="O490" s="6">
        <v>0.45599999999999996</v>
      </c>
      <c r="P490" s="187" t="s">
        <v>141</v>
      </c>
    </row>
    <row r="491" spans="1:18" ht="18.75" customHeight="1" x14ac:dyDescent="0.25">
      <c r="A491" s="13" t="s">
        <v>11</v>
      </c>
      <c r="B491" s="68"/>
      <c r="C491" s="14">
        <v>50</v>
      </c>
      <c r="D491" s="6">
        <v>3.3</v>
      </c>
      <c r="E491" s="15">
        <v>0.6</v>
      </c>
      <c r="F491" s="6">
        <v>19.8</v>
      </c>
      <c r="G491" s="15">
        <v>99</v>
      </c>
      <c r="H491" s="6">
        <v>8.5000000000000006E-2</v>
      </c>
      <c r="I491" s="15">
        <v>0</v>
      </c>
      <c r="J491" s="6">
        <v>0</v>
      </c>
      <c r="K491" s="15">
        <v>0.7</v>
      </c>
      <c r="L491" s="6">
        <v>14.5</v>
      </c>
      <c r="M491" s="15">
        <v>75</v>
      </c>
      <c r="N491" s="28">
        <v>23.5</v>
      </c>
      <c r="O491" s="6">
        <v>1.95</v>
      </c>
      <c r="P491" s="158" t="s">
        <v>143</v>
      </c>
    </row>
    <row r="492" spans="1:18" ht="18.75" customHeight="1" thickBot="1" x14ac:dyDescent="0.3">
      <c r="A492" s="13" t="s">
        <v>25</v>
      </c>
      <c r="B492" s="4"/>
      <c r="C492" s="14">
        <v>40</v>
      </c>
      <c r="D492" s="15">
        <v>3.04</v>
      </c>
      <c r="E492" s="144">
        <v>0.32000000000000006</v>
      </c>
      <c r="F492" s="6">
        <v>19.680000000000003</v>
      </c>
      <c r="G492" s="30">
        <v>94</v>
      </c>
      <c r="H492" s="14">
        <v>4.4000000000000004E-2</v>
      </c>
      <c r="I492" s="58">
        <v>0</v>
      </c>
      <c r="J492" s="14">
        <v>0</v>
      </c>
      <c r="K492" s="14">
        <v>0.44000000000000006</v>
      </c>
      <c r="L492" s="14">
        <v>8</v>
      </c>
      <c r="M492" s="14">
        <v>26</v>
      </c>
      <c r="N492" s="14">
        <v>5.6000000000000005</v>
      </c>
      <c r="O492" s="42">
        <v>0.44000000000000006</v>
      </c>
      <c r="P492" s="176" t="s">
        <v>133</v>
      </c>
    </row>
    <row r="493" spans="1:18" ht="18.75" customHeight="1" thickBot="1" x14ac:dyDescent="0.3">
      <c r="A493" s="114" t="s">
        <v>112</v>
      </c>
      <c r="B493" s="93"/>
      <c r="C493" s="16">
        <v>760</v>
      </c>
      <c r="D493" s="17">
        <f>SUM(D487:D492)</f>
        <v>30.713133333333332</v>
      </c>
      <c r="E493" s="17">
        <f>SUM(E487:E492)</f>
        <v>29.882833333333338</v>
      </c>
      <c r="F493" s="17">
        <f>SUM(F487:F492)</f>
        <v>133.34630000000001</v>
      </c>
      <c r="G493" s="17">
        <f t="shared" ref="G493:O493" si="91">SUM(G487:G492)</f>
        <v>898.94</v>
      </c>
      <c r="H493" s="17">
        <f t="shared" si="91"/>
        <v>0.4633666666666667</v>
      </c>
      <c r="I493" s="17">
        <f t="shared" si="91"/>
        <v>21.454999999999998</v>
      </c>
      <c r="J493" s="17">
        <f t="shared" si="91"/>
        <v>0</v>
      </c>
      <c r="K493" s="17">
        <f t="shared" si="91"/>
        <v>7.7808000000000002</v>
      </c>
      <c r="L493" s="17">
        <f t="shared" si="91"/>
        <v>107.17966666666666</v>
      </c>
      <c r="M493" s="17">
        <f t="shared" si="91"/>
        <v>463.06133333333332</v>
      </c>
      <c r="N493" s="17">
        <f t="shared" si="91"/>
        <v>134.39633333333333</v>
      </c>
      <c r="O493" s="17">
        <f t="shared" si="91"/>
        <v>8.732666666666665</v>
      </c>
      <c r="P493" s="201"/>
      <c r="Q493" s="103">
        <f>G493/2350</f>
        <v>0.3825276595744681</v>
      </c>
      <c r="R493" s="129" t="s">
        <v>263</v>
      </c>
    </row>
    <row r="494" spans="1:18" ht="18.75" customHeight="1" thickBot="1" x14ac:dyDescent="0.3">
      <c r="A494" s="13" t="s">
        <v>314</v>
      </c>
      <c r="B494" s="44"/>
      <c r="C494" s="162">
        <v>500</v>
      </c>
      <c r="D494" s="161">
        <v>0</v>
      </c>
      <c r="E494" s="160">
        <v>0</v>
      </c>
      <c r="F494" s="159">
        <v>0</v>
      </c>
      <c r="G494" s="161">
        <v>0</v>
      </c>
      <c r="H494" s="161">
        <v>0</v>
      </c>
      <c r="I494" s="161">
        <v>0</v>
      </c>
      <c r="J494" s="161">
        <v>0</v>
      </c>
      <c r="K494" s="161">
        <v>0</v>
      </c>
      <c r="L494" s="161">
        <v>0</v>
      </c>
      <c r="M494" s="161">
        <v>0</v>
      </c>
      <c r="N494" s="161">
        <v>0</v>
      </c>
      <c r="O494" s="161">
        <v>0</v>
      </c>
      <c r="P494" s="179"/>
      <c r="R494" s="129"/>
    </row>
    <row r="495" spans="1:18" ht="18.75" customHeight="1" thickBot="1" x14ac:dyDescent="0.3">
      <c r="A495" s="114" t="s">
        <v>114</v>
      </c>
      <c r="B495" s="95"/>
      <c r="C495" s="16">
        <f>C480+C484+C493+C494</f>
        <v>2034</v>
      </c>
      <c r="D495" s="17">
        <f>D480+D484+D493+D494</f>
        <v>50.251133333333328</v>
      </c>
      <c r="E495" s="17">
        <f t="shared" ref="E495:O495" si="92">E480+E484+E493+E494</f>
        <v>56.302833333333339</v>
      </c>
      <c r="F495" s="17">
        <f t="shared" si="92"/>
        <v>231.4443</v>
      </c>
      <c r="G495" s="17">
        <f t="shared" si="92"/>
        <v>1643.8400000000001</v>
      </c>
      <c r="H495" s="17">
        <f t="shared" si="92"/>
        <v>0.79336666666666666</v>
      </c>
      <c r="I495" s="17">
        <f t="shared" si="92"/>
        <v>37.166999999999994</v>
      </c>
      <c r="J495" s="17">
        <f t="shared" si="92"/>
        <v>130.72</v>
      </c>
      <c r="K495" s="17">
        <f t="shared" si="92"/>
        <v>10.207799999999999</v>
      </c>
      <c r="L495" s="17">
        <f t="shared" si="92"/>
        <v>628.44166666666661</v>
      </c>
      <c r="M495" s="17">
        <f t="shared" si="92"/>
        <v>952.86933333333332</v>
      </c>
      <c r="N495" s="17">
        <f t="shared" si="92"/>
        <v>234.03433333333334</v>
      </c>
      <c r="O495" s="17">
        <f t="shared" si="92"/>
        <v>14.314666666666664</v>
      </c>
      <c r="P495" s="210"/>
      <c r="Q495" s="103">
        <f>G495/2350</f>
        <v>0.69950638297872347</v>
      </c>
      <c r="R495" s="126" t="s">
        <v>264</v>
      </c>
    </row>
    <row r="496" spans="1:18" x14ac:dyDescent="0.25">
      <c r="A496" s="33"/>
      <c r="B496" s="44"/>
      <c r="C496" s="76"/>
      <c r="D496" s="51"/>
      <c r="E496" s="51"/>
      <c r="F496" s="51"/>
      <c r="G496" s="51"/>
      <c r="H496" s="51"/>
      <c r="I496" s="51"/>
      <c r="J496" s="51"/>
      <c r="K496" s="51"/>
      <c r="L496" s="51"/>
      <c r="M496" s="51"/>
      <c r="N496" s="51"/>
      <c r="O496" s="51"/>
      <c r="P496" s="182"/>
      <c r="Q496" s="63"/>
    </row>
    <row r="497" spans="1:17" ht="16.5" thickBot="1" x14ac:dyDescent="0.3">
      <c r="A497" s="70" t="s">
        <v>42</v>
      </c>
      <c r="B497" s="92"/>
      <c r="C497" s="75"/>
      <c r="P497" s="183"/>
      <c r="Q497" s="63"/>
    </row>
    <row r="498" spans="1:17" x14ac:dyDescent="0.25">
      <c r="A498" s="2" t="s">
        <v>93</v>
      </c>
      <c r="B498" s="77"/>
      <c r="C498" s="36" t="s">
        <v>94</v>
      </c>
      <c r="D498" s="226" t="s">
        <v>122</v>
      </c>
      <c r="E498" s="227"/>
      <c r="F498" s="228"/>
      <c r="G498" s="19" t="s">
        <v>96</v>
      </c>
      <c r="H498" s="239" t="s">
        <v>97</v>
      </c>
      <c r="I498" s="236" t="s">
        <v>98</v>
      </c>
      <c r="J498" s="242" t="s">
        <v>99</v>
      </c>
      <c r="K498" s="236" t="s">
        <v>100</v>
      </c>
      <c r="L498" s="242" t="s">
        <v>101</v>
      </c>
      <c r="M498" s="236" t="s">
        <v>102</v>
      </c>
      <c r="N498" s="236" t="s">
        <v>103</v>
      </c>
      <c r="O498" s="233" t="s">
        <v>104</v>
      </c>
      <c r="P498" s="175" t="s">
        <v>115</v>
      </c>
      <c r="Q498" s="63"/>
    </row>
    <row r="499" spans="1:17" ht="16.5" thickBot="1" x14ac:dyDescent="0.3">
      <c r="A499" s="13" t="s">
        <v>105</v>
      </c>
      <c r="B499" s="4"/>
      <c r="C499" s="37" t="s">
        <v>106</v>
      </c>
      <c r="D499" s="122"/>
      <c r="E499" s="123"/>
      <c r="F499" s="123"/>
      <c r="G499" s="15" t="s">
        <v>118</v>
      </c>
      <c r="H499" s="240"/>
      <c r="I499" s="237"/>
      <c r="J499" s="243"/>
      <c r="K499" s="237"/>
      <c r="L499" s="243"/>
      <c r="M499" s="237"/>
      <c r="N499" s="237"/>
      <c r="O499" s="234"/>
      <c r="P499" s="158" t="s">
        <v>116</v>
      </c>
      <c r="Q499" s="63"/>
    </row>
    <row r="500" spans="1:17" ht="16.5" thickBot="1" x14ac:dyDescent="0.3">
      <c r="A500" s="8"/>
      <c r="B500" s="88"/>
      <c r="C500" s="52"/>
      <c r="D500" s="9" t="s">
        <v>107</v>
      </c>
      <c r="E500" s="9" t="s">
        <v>108</v>
      </c>
      <c r="F500" s="47" t="s">
        <v>109</v>
      </c>
      <c r="G500" s="9" t="s">
        <v>110</v>
      </c>
      <c r="H500" s="241"/>
      <c r="I500" s="238"/>
      <c r="J500" s="244"/>
      <c r="K500" s="238"/>
      <c r="L500" s="244"/>
      <c r="M500" s="238"/>
      <c r="N500" s="238"/>
      <c r="O500" s="235"/>
      <c r="P500" s="176"/>
      <c r="Q500" s="63"/>
    </row>
    <row r="501" spans="1:17" x14ac:dyDescent="0.25">
      <c r="A501" s="2"/>
      <c r="B501" s="11" t="s">
        <v>5</v>
      </c>
      <c r="C501" s="36"/>
      <c r="D501" s="112"/>
      <c r="E501" s="19"/>
      <c r="F501" s="112"/>
      <c r="G501" s="19"/>
      <c r="H501" s="112"/>
      <c r="I501" s="19"/>
      <c r="J501" s="112"/>
      <c r="K501" s="19"/>
      <c r="L501" s="112"/>
      <c r="M501" s="19"/>
      <c r="N501" s="19"/>
      <c r="O501" s="112"/>
      <c r="P501" s="175"/>
      <c r="Q501" s="63"/>
    </row>
    <row r="502" spans="1:17" x14ac:dyDescent="0.25">
      <c r="A502" s="13" t="s">
        <v>57</v>
      </c>
      <c r="B502" s="44"/>
      <c r="C502" s="37" t="s">
        <v>58</v>
      </c>
      <c r="D502" s="6">
        <v>2.33</v>
      </c>
      <c r="E502" s="15">
        <v>8.1199999999999992</v>
      </c>
      <c r="F502" s="6">
        <v>15.549999999999997</v>
      </c>
      <c r="G502" s="15">
        <v>144.59999999999997</v>
      </c>
      <c r="H502" s="6">
        <v>3.2999999999999988E-2</v>
      </c>
      <c r="I502" s="15">
        <v>0</v>
      </c>
      <c r="J502" s="6">
        <v>40</v>
      </c>
      <c r="K502" s="15">
        <v>0.62</v>
      </c>
      <c r="L502" s="6">
        <v>8.1</v>
      </c>
      <c r="M502" s="15">
        <v>22.5</v>
      </c>
      <c r="N502" s="15">
        <v>3.9</v>
      </c>
      <c r="O502" s="6">
        <v>0.38</v>
      </c>
      <c r="P502" s="158" t="s">
        <v>131</v>
      </c>
      <c r="Q502" s="63"/>
    </row>
    <row r="503" spans="1:17" ht="31.5" x14ac:dyDescent="0.25">
      <c r="A503" s="13" t="s">
        <v>69</v>
      </c>
      <c r="B503" s="44"/>
      <c r="C503" s="37" t="s">
        <v>158</v>
      </c>
      <c r="D503" s="6">
        <v>3.8</v>
      </c>
      <c r="E503" s="15">
        <v>3.82</v>
      </c>
      <c r="F503" s="6">
        <v>15.48</v>
      </c>
      <c r="G503" s="15">
        <v>93.9</v>
      </c>
      <c r="H503" s="6">
        <v>0.1158</v>
      </c>
      <c r="I503" s="15">
        <v>0.56400000000000006</v>
      </c>
      <c r="J503" s="6">
        <v>100.08000000000001</v>
      </c>
      <c r="K503" s="15">
        <v>0.74399999999999999</v>
      </c>
      <c r="L503" s="6">
        <v>247.76400000000001</v>
      </c>
      <c r="M503" s="15">
        <v>296.14799999999997</v>
      </c>
      <c r="N503" s="15">
        <v>39.215999999999994</v>
      </c>
      <c r="O503" s="6">
        <v>1.3319999999999999</v>
      </c>
      <c r="P503" s="158" t="s">
        <v>217</v>
      </c>
      <c r="Q503" s="63"/>
    </row>
    <row r="504" spans="1:17" x14ac:dyDescent="0.25">
      <c r="A504" s="13" t="s">
        <v>49</v>
      </c>
      <c r="B504" s="44"/>
      <c r="C504" s="37" t="s">
        <v>161</v>
      </c>
      <c r="D504" s="6">
        <v>2.4249999999999998</v>
      </c>
      <c r="E504" s="15">
        <v>0.95</v>
      </c>
      <c r="F504" s="6">
        <v>11.6</v>
      </c>
      <c r="G504" s="15">
        <v>99.14</v>
      </c>
      <c r="H504" s="6">
        <v>4.859999999999999E-2</v>
      </c>
      <c r="I504" s="15">
        <v>0</v>
      </c>
      <c r="J504" s="6">
        <v>29.134999999999998</v>
      </c>
      <c r="K504" s="15">
        <v>0.72500000000000009</v>
      </c>
      <c r="L504" s="6">
        <v>11.01135</v>
      </c>
      <c r="M504" s="15">
        <v>29.904000000000003</v>
      </c>
      <c r="N504" s="15">
        <v>8.5887000000000011</v>
      </c>
      <c r="O504" s="6">
        <v>0.50050000000000006</v>
      </c>
      <c r="P504" s="158" t="s">
        <v>162</v>
      </c>
      <c r="Q504" s="63"/>
    </row>
    <row r="505" spans="1:17" x14ac:dyDescent="0.25">
      <c r="A505" s="13" t="s">
        <v>17</v>
      </c>
      <c r="B505" s="44"/>
      <c r="C505" s="37" t="s">
        <v>163</v>
      </c>
      <c r="D505" s="6">
        <v>0.38</v>
      </c>
      <c r="E505" s="15">
        <v>9.69E-2</v>
      </c>
      <c r="F505" s="6">
        <v>10.056000000000001</v>
      </c>
      <c r="G505" s="15">
        <v>42.66</v>
      </c>
      <c r="H505" s="6">
        <v>1.9000000000000002E-3</v>
      </c>
      <c r="I505" s="15">
        <v>0.19000000000000003</v>
      </c>
      <c r="J505" s="6">
        <v>0</v>
      </c>
      <c r="K505" s="15">
        <v>0</v>
      </c>
      <c r="L505" s="6">
        <v>18.939</v>
      </c>
      <c r="M505" s="15">
        <v>15.656000000000002</v>
      </c>
      <c r="N505" s="15">
        <v>8.3600000000000012</v>
      </c>
      <c r="O505" s="6">
        <v>1.5880000000000001</v>
      </c>
      <c r="P505" s="158" t="s">
        <v>226</v>
      </c>
      <c r="Q505" s="63"/>
    </row>
    <row r="506" spans="1:17" x14ac:dyDescent="0.25">
      <c r="A506" s="13" t="s">
        <v>45</v>
      </c>
      <c r="B506" s="44"/>
      <c r="C506" s="37">
        <v>120</v>
      </c>
      <c r="D506" s="6">
        <v>0.48</v>
      </c>
      <c r="E506" s="15">
        <v>0.48</v>
      </c>
      <c r="F506" s="6">
        <v>11.759999999999998</v>
      </c>
      <c r="G506" s="15">
        <v>56.399999999999984</v>
      </c>
      <c r="H506" s="6">
        <v>3.599999999999999E-2</v>
      </c>
      <c r="I506" s="15">
        <v>11.999999999999996</v>
      </c>
      <c r="J506" s="6">
        <v>0</v>
      </c>
      <c r="K506" s="15">
        <v>0.24</v>
      </c>
      <c r="L506" s="6">
        <v>19.2</v>
      </c>
      <c r="M506" s="15">
        <v>13.2</v>
      </c>
      <c r="N506" s="15">
        <v>10.799999999999999</v>
      </c>
      <c r="O506" s="6">
        <v>2.6399999999999997</v>
      </c>
      <c r="P506" s="158" t="s">
        <v>134</v>
      </c>
      <c r="Q506" s="63"/>
    </row>
    <row r="507" spans="1:17" ht="16.5" thickBot="1" x14ac:dyDescent="0.3">
      <c r="A507" s="13" t="s">
        <v>27</v>
      </c>
      <c r="B507" s="4"/>
      <c r="C507" s="37">
        <v>30</v>
      </c>
      <c r="D507" s="7">
        <v>2.25</v>
      </c>
      <c r="E507" s="15">
        <v>0.87</v>
      </c>
      <c r="F507" s="28">
        <v>15.419999999999998</v>
      </c>
      <c r="G507" s="7">
        <v>78.599999999999994</v>
      </c>
      <c r="H507" s="7">
        <v>3.3000000000000002E-2</v>
      </c>
      <c r="I507" s="15">
        <v>0</v>
      </c>
      <c r="J507" s="6">
        <v>0</v>
      </c>
      <c r="K507" s="15">
        <v>0.51</v>
      </c>
      <c r="L507" s="6">
        <v>5.7</v>
      </c>
      <c r="M507" s="15">
        <v>19.5</v>
      </c>
      <c r="N507" s="15">
        <v>3.9</v>
      </c>
      <c r="O507" s="6">
        <v>0.36</v>
      </c>
      <c r="P507" s="158" t="s">
        <v>133</v>
      </c>
      <c r="Q507" s="63"/>
    </row>
    <row r="508" spans="1:17" ht="16.5" thickBot="1" x14ac:dyDescent="0.3">
      <c r="A508" s="114" t="s">
        <v>112</v>
      </c>
      <c r="B508" s="93"/>
      <c r="C508" s="53">
        <v>590</v>
      </c>
      <c r="D508" s="17">
        <f>SUM(D502:D507)</f>
        <v>11.665000000000001</v>
      </c>
      <c r="E508" s="17">
        <f t="shared" ref="E508:O508" si="93">SUM(E502:E507)</f>
        <v>14.336899999999998</v>
      </c>
      <c r="F508" s="17">
        <f>SUM(F502:F507)</f>
        <v>79.866</v>
      </c>
      <c r="G508" s="17">
        <f>SUM(G502:G507)</f>
        <v>515.29999999999995</v>
      </c>
      <c r="H508" s="17">
        <f t="shared" si="93"/>
        <v>0.26829999999999998</v>
      </c>
      <c r="I508" s="17">
        <f t="shared" si="93"/>
        <v>12.753999999999996</v>
      </c>
      <c r="J508" s="17">
        <f t="shared" si="93"/>
        <v>169.215</v>
      </c>
      <c r="K508" s="17">
        <f t="shared" si="93"/>
        <v>2.8389999999999995</v>
      </c>
      <c r="L508" s="17">
        <f t="shared" si="93"/>
        <v>310.71435000000002</v>
      </c>
      <c r="M508" s="17">
        <f t="shared" si="93"/>
        <v>396.90799999999996</v>
      </c>
      <c r="N508" s="17">
        <f t="shared" si="93"/>
        <v>74.764700000000005</v>
      </c>
      <c r="O508" s="17">
        <f t="shared" si="93"/>
        <v>6.8005000000000004</v>
      </c>
      <c r="P508" s="177"/>
      <c r="Q508" s="63"/>
    </row>
    <row r="509" spans="1:17" ht="31.5" x14ac:dyDescent="0.25">
      <c r="A509" s="13"/>
      <c r="B509" s="44" t="s">
        <v>113</v>
      </c>
      <c r="C509" s="38"/>
      <c r="D509" s="6"/>
      <c r="E509" s="15"/>
      <c r="F509" s="113"/>
      <c r="G509" s="113"/>
      <c r="H509" s="6"/>
      <c r="I509" s="15"/>
      <c r="J509" s="6"/>
      <c r="K509" s="15"/>
      <c r="L509" s="6"/>
      <c r="M509" s="15"/>
      <c r="N509" s="15"/>
      <c r="O509" s="6"/>
      <c r="P509" s="158"/>
      <c r="Q509" s="63"/>
    </row>
    <row r="510" spans="1:17" x14ac:dyDescent="0.25">
      <c r="A510" s="13" t="s">
        <v>62</v>
      </c>
      <c r="B510" s="44"/>
      <c r="C510" s="38">
        <v>20</v>
      </c>
      <c r="D510" s="15">
        <v>1.84</v>
      </c>
      <c r="E510" s="28">
        <v>2.8200000000000003</v>
      </c>
      <c r="F510" s="28">
        <v>12.640000000000002</v>
      </c>
      <c r="G510" s="28">
        <v>83.2</v>
      </c>
      <c r="H510" s="6">
        <v>2.8000000000000004E-2</v>
      </c>
      <c r="I510" s="15">
        <v>0</v>
      </c>
      <c r="J510" s="6"/>
      <c r="K510" s="15">
        <v>1.3</v>
      </c>
      <c r="L510" s="6">
        <v>5.2000000000000011</v>
      </c>
      <c r="M510" s="15">
        <v>21.400000000000002</v>
      </c>
      <c r="N510" s="15">
        <v>5</v>
      </c>
      <c r="O510" s="6">
        <v>0.28000000000000003</v>
      </c>
      <c r="P510" s="158"/>
      <c r="Q510" s="63"/>
    </row>
    <row r="511" spans="1:17" ht="16.5" thickBot="1" x14ac:dyDescent="0.3">
      <c r="A511" s="20" t="s">
        <v>54</v>
      </c>
      <c r="B511" s="4"/>
      <c r="C511" s="21">
        <v>200</v>
      </c>
      <c r="D511" s="23">
        <v>5.8</v>
      </c>
      <c r="E511" s="40">
        <v>5</v>
      </c>
      <c r="F511" s="40">
        <v>9.6</v>
      </c>
      <c r="G511" s="40">
        <v>107</v>
      </c>
      <c r="H511" s="24">
        <v>0.08</v>
      </c>
      <c r="I511" s="23">
        <v>2.6</v>
      </c>
      <c r="J511" s="24">
        <v>40</v>
      </c>
      <c r="K511" s="23"/>
      <c r="L511" s="24">
        <v>240</v>
      </c>
      <c r="M511" s="23">
        <v>180</v>
      </c>
      <c r="N511" s="23">
        <v>28</v>
      </c>
      <c r="O511" s="24">
        <v>0.2</v>
      </c>
      <c r="P511" s="158" t="s">
        <v>137</v>
      </c>
      <c r="Q511" s="63"/>
    </row>
    <row r="512" spans="1:17" ht="16.5" thickBot="1" x14ac:dyDescent="0.3">
      <c r="A512" s="114" t="s">
        <v>112</v>
      </c>
      <c r="B512" s="93"/>
      <c r="C512" s="16">
        <v>220</v>
      </c>
      <c r="D512" s="17">
        <f>SUM(D510:D511)</f>
        <v>7.64</v>
      </c>
      <c r="E512" s="35">
        <f t="shared" ref="E512:O512" si="94">SUM(E510:E511)</f>
        <v>7.82</v>
      </c>
      <c r="F512" s="35">
        <f t="shared" si="94"/>
        <v>22.240000000000002</v>
      </c>
      <c r="G512" s="31">
        <f t="shared" si="94"/>
        <v>190.2</v>
      </c>
      <c r="H512" s="17">
        <f t="shared" si="94"/>
        <v>0.10800000000000001</v>
      </c>
      <c r="I512" s="31">
        <f t="shared" si="94"/>
        <v>2.6</v>
      </c>
      <c r="J512" s="17">
        <f t="shared" si="94"/>
        <v>40</v>
      </c>
      <c r="K512" s="31">
        <f t="shared" si="94"/>
        <v>1.3</v>
      </c>
      <c r="L512" s="17">
        <f t="shared" si="94"/>
        <v>245.2</v>
      </c>
      <c r="M512" s="31">
        <f t="shared" si="94"/>
        <v>201.4</v>
      </c>
      <c r="N512" s="17">
        <f t="shared" si="94"/>
        <v>33</v>
      </c>
      <c r="O512" s="31">
        <f t="shared" si="94"/>
        <v>0.48000000000000004</v>
      </c>
      <c r="P512" s="201"/>
    </row>
    <row r="513" spans="1:19" ht="24.75" thickBot="1" x14ac:dyDescent="0.3">
      <c r="A513" s="224" t="s">
        <v>298</v>
      </c>
      <c r="B513" s="225"/>
      <c r="C513" s="147">
        <f>C508+C512</f>
        <v>810</v>
      </c>
      <c r="D513" s="17">
        <f t="shared" ref="D513:O513" si="95">D508+D512</f>
        <v>19.305</v>
      </c>
      <c r="E513" s="35">
        <f t="shared" si="95"/>
        <v>22.1569</v>
      </c>
      <c r="F513" s="35">
        <f>F508+F512</f>
        <v>102.10599999999999</v>
      </c>
      <c r="G513" s="107">
        <f t="shared" si="95"/>
        <v>705.5</v>
      </c>
      <c r="H513" s="80">
        <f t="shared" si="95"/>
        <v>0.37629999999999997</v>
      </c>
      <c r="I513" s="80">
        <f t="shared" si="95"/>
        <v>15.353999999999996</v>
      </c>
      <c r="J513" s="80">
        <f t="shared" si="95"/>
        <v>209.215</v>
      </c>
      <c r="K513" s="80">
        <f t="shared" si="95"/>
        <v>4.1389999999999993</v>
      </c>
      <c r="L513" s="80">
        <f t="shared" si="95"/>
        <v>555.91435000000001</v>
      </c>
      <c r="M513" s="80">
        <f t="shared" si="95"/>
        <v>598.30799999999999</v>
      </c>
      <c r="N513" s="80">
        <f t="shared" si="95"/>
        <v>107.7647</v>
      </c>
      <c r="O513" s="81">
        <f t="shared" si="95"/>
        <v>7.2805000000000009</v>
      </c>
      <c r="P513" s="201"/>
      <c r="Q513" s="103">
        <f>G513/2350</f>
        <v>0.30021276595744678</v>
      </c>
      <c r="R513" s="126" t="s">
        <v>262</v>
      </c>
    </row>
    <row r="514" spans="1:19" x14ac:dyDescent="0.25">
      <c r="A514" s="2"/>
      <c r="B514" s="11" t="s">
        <v>10</v>
      </c>
      <c r="C514" s="54"/>
      <c r="D514" s="112"/>
      <c r="E514" s="19"/>
      <c r="F514" s="112"/>
      <c r="G514" s="19"/>
      <c r="H514" s="112"/>
      <c r="I514" s="19"/>
      <c r="J514" s="112"/>
      <c r="K514" s="19"/>
      <c r="L514" s="112"/>
      <c r="M514" s="19"/>
      <c r="N514" s="19"/>
      <c r="O514" s="112"/>
      <c r="P514" s="181"/>
    </row>
    <row r="515" spans="1:19" x14ac:dyDescent="0.25">
      <c r="A515" s="13" t="s">
        <v>67</v>
      </c>
      <c r="B515" s="44"/>
      <c r="C515" s="38">
        <v>60</v>
      </c>
      <c r="D515" s="6">
        <v>0.48</v>
      </c>
      <c r="E515" s="15">
        <v>0.06</v>
      </c>
      <c r="F515" s="6">
        <v>1.4999999999999998</v>
      </c>
      <c r="G515" s="15">
        <v>8.3999999999999986</v>
      </c>
      <c r="H515" s="6">
        <v>1.7999999999999995E-2</v>
      </c>
      <c r="I515" s="15">
        <v>5.9999999999999982</v>
      </c>
      <c r="J515" s="6"/>
      <c r="K515" s="15">
        <v>0.06</v>
      </c>
      <c r="L515" s="6">
        <v>13.799999999999999</v>
      </c>
      <c r="M515" s="15">
        <v>25.199999999999996</v>
      </c>
      <c r="N515" s="15">
        <v>8.3999999999999986</v>
      </c>
      <c r="O515" s="6">
        <v>0.35999999999999993</v>
      </c>
      <c r="P515" s="187" t="s">
        <v>139</v>
      </c>
    </row>
    <row r="516" spans="1:19" ht="31.5" x14ac:dyDescent="0.25">
      <c r="A516" s="13" t="s">
        <v>311</v>
      </c>
      <c r="B516" s="44"/>
      <c r="C516" s="156" t="s">
        <v>199</v>
      </c>
      <c r="D516" s="148">
        <v>3.2023999999999999</v>
      </c>
      <c r="E516" s="149">
        <v>10.96</v>
      </c>
      <c r="F516" s="148">
        <v>9.9816000000000003</v>
      </c>
      <c r="G516" s="149">
        <v>121.86</v>
      </c>
      <c r="H516" s="148">
        <v>4.7400000000000012E-2</v>
      </c>
      <c r="I516" s="149">
        <v>8.6921999999999997</v>
      </c>
      <c r="J516" s="148">
        <v>14.378</v>
      </c>
      <c r="K516" s="149">
        <v>1.9742</v>
      </c>
      <c r="L516" s="148">
        <v>53.642200000000003</v>
      </c>
      <c r="M516" s="149">
        <v>61.231000000000009</v>
      </c>
      <c r="N516" s="149">
        <v>23.386200000000002</v>
      </c>
      <c r="O516" s="148">
        <v>1.1232000000000002</v>
      </c>
      <c r="P516" s="188" t="s">
        <v>254</v>
      </c>
    </row>
    <row r="517" spans="1:19" x14ac:dyDescent="0.25">
      <c r="A517" s="13" t="s">
        <v>76</v>
      </c>
      <c r="B517" s="44"/>
      <c r="C517" s="38" t="s">
        <v>186</v>
      </c>
      <c r="D517" s="6">
        <v>13.085999999999999</v>
      </c>
      <c r="E517" s="15">
        <v>12.24</v>
      </c>
      <c r="F517" s="6">
        <v>8.1359999999999992</v>
      </c>
      <c r="G517" s="15">
        <v>194.625</v>
      </c>
      <c r="H517" s="6">
        <v>3.5999999999999997E-2</v>
      </c>
      <c r="I517" s="15">
        <v>0.91799999999999993</v>
      </c>
      <c r="J517" s="6">
        <v>35.819999999999993</v>
      </c>
      <c r="K517" s="15">
        <v>0.19799999999999998</v>
      </c>
      <c r="L517" s="6">
        <v>41.417999999999999</v>
      </c>
      <c r="M517" s="15">
        <v>93.69</v>
      </c>
      <c r="N517" s="28">
        <v>12.978000000000002</v>
      </c>
      <c r="O517" s="6">
        <v>1.008</v>
      </c>
      <c r="P517" s="158" t="s">
        <v>229</v>
      </c>
    </row>
    <row r="518" spans="1:19" x14ac:dyDescent="0.25">
      <c r="A518" s="13" t="s">
        <v>89</v>
      </c>
      <c r="B518" s="44"/>
      <c r="C518" s="38">
        <v>150</v>
      </c>
      <c r="D518" s="6">
        <v>8.77</v>
      </c>
      <c r="E518" s="15">
        <v>2.3000000000000007</v>
      </c>
      <c r="F518" s="6">
        <v>39.729999999999997</v>
      </c>
      <c r="G518" s="15">
        <v>214</v>
      </c>
      <c r="H518" s="6">
        <v>0.21</v>
      </c>
      <c r="I518" s="15">
        <v>0</v>
      </c>
      <c r="J518" s="6">
        <v>0</v>
      </c>
      <c r="K518" s="15">
        <v>0.39</v>
      </c>
      <c r="L518" s="6">
        <v>23.990000000000002</v>
      </c>
      <c r="M518" s="15">
        <v>207.35</v>
      </c>
      <c r="N518" s="15">
        <v>140.52000000000001</v>
      </c>
      <c r="O518" s="6">
        <v>4.7100000000000009</v>
      </c>
      <c r="P518" s="187" t="s">
        <v>233</v>
      </c>
    </row>
    <row r="519" spans="1:19" x14ac:dyDescent="0.25">
      <c r="A519" s="71" t="s">
        <v>24</v>
      </c>
      <c r="B519" s="4"/>
      <c r="C519" s="14">
        <v>180</v>
      </c>
      <c r="D519" s="6">
        <v>0.9</v>
      </c>
      <c r="E519" s="15">
        <v>0</v>
      </c>
      <c r="F519" s="6">
        <v>18.18</v>
      </c>
      <c r="G519" s="41">
        <v>76.319999999999993</v>
      </c>
      <c r="H519" s="42">
        <v>1.9799999999999998E-2</v>
      </c>
      <c r="I519" s="14">
        <v>3.5999999999999996</v>
      </c>
      <c r="J519" s="42">
        <v>0</v>
      </c>
      <c r="K519" s="14">
        <v>0.18000000000000002</v>
      </c>
      <c r="L519" s="42">
        <v>12.6</v>
      </c>
      <c r="M519" s="14">
        <v>12.6</v>
      </c>
      <c r="N519" s="14">
        <v>7.2</v>
      </c>
      <c r="O519" s="42">
        <v>2.52</v>
      </c>
      <c r="P519" s="158" t="s">
        <v>142</v>
      </c>
    </row>
    <row r="520" spans="1:19" x14ac:dyDescent="0.25">
      <c r="A520" s="13" t="s">
        <v>11</v>
      </c>
      <c r="B520" s="44"/>
      <c r="C520" s="38">
        <v>50</v>
      </c>
      <c r="D520" s="6">
        <v>3.3</v>
      </c>
      <c r="E520" s="15">
        <v>0.6</v>
      </c>
      <c r="F520" s="6">
        <v>19.8</v>
      </c>
      <c r="G520" s="15">
        <v>99</v>
      </c>
      <c r="H520" s="6">
        <v>8.5000000000000006E-2</v>
      </c>
      <c r="I520" s="15">
        <v>0</v>
      </c>
      <c r="J520" s="6">
        <v>0</v>
      </c>
      <c r="K520" s="15">
        <v>0.7</v>
      </c>
      <c r="L520" s="6">
        <v>14.5</v>
      </c>
      <c r="M520" s="15">
        <v>75</v>
      </c>
      <c r="N520" s="15">
        <v>23.5</v>
      </c>
      <c r="O520" s="6">
        <v>1.95</v>
      </c>
      <c r="P520" s="187" t="s">
        <v>143</v>
      </c>
    </row>
    <row r="521" spans="1:19" ht="16.5" thickBot="1" x14ac:dyDescent="0.3">
      <c r="A521" s="13" t="s">
        <v>25</v>
      </c>
      <c r="B521" s="4"/>
      <c r="C521" s="14">
        <v>40</v>
      </c>
      <c r="D521" s="15">
        <v>3.04</v>
      </c>
      <c r="E521" s="144">
        <v>0.32000000000000006</v>
      </c>
      <c r="F521" s="6">
        <v>19.680000000000003</v>
      </c>
      <c r="G521" s="30">
        <v>94</v>
      </c>
      <c r="H521" s="14">
        <v>4.4000000000000004E-2</v>
      </c>
      <c r="I521" s="58">
        <v>0</v>
      </c>
      <c r="J521" s="14">
        <v>0</v>
      </c>
      <c r="K521" s="14">
        <v>0.44000000000000006</v>
      </c>
      <c r="L521" s="14">
        <v>8</v>
      </c>
      <c r="M521" s="14">
        <v>26</v>
      </c>
      <c r="N521" s="14">
        <v>5.6000000000000005</v>
      </c>
      <c r="O521" s="42">
        <v>0.44000000000000006</v>
      </c>
      <c r="P521" s="176" t="s">
        <v>133</v>
      </c>
    </row>
    <row r="522" spans="1:19" ht="20.25" customHeight="1" thickBot="1" x14ac:dyDescent="0.3">
      <c r="A522" s="114" t="s">
        <v>112</v>
      </c>
      <c r="B522" s="93"/>
      <c r="C522" s="16">
        <v>791</v>
      </c>
      <c r="D522" s="17">
        <f>SUM(D515:D521)</f>
        <v>32.778399999999998</v>
      </c>
      <c r="E522" s="17">
        <f t="shared" ref="E522:O522" si="96">SUM(E515:E521)</f>
        <v>26.480000000000004</v>
      </c>
      <c r="F522" s="17">
        <f t="shared" si="96"/>
        <v>117.00760000000001</v>
      </c>
      <c r="G522" s="17">
        <f t="shared" si="96"/>
        <v>808.20499999999993</v>
      </c>
      <c r="H522" s="17">
        <f t="shared" si="96"/>
        <v>0.4602</v>
      </c>
      <c r="I522" s="17">
        <f t="shared" si="96"/>
        <v>19.210199999999997</v>
      </c>
      <c r="J522" s="17">
        <f t="shared" si="96"/>
        <v>50.197999999999993</v>
      </c>
      <c r="K522" s="17">
        <f t="shared" si="96"/>
        <v>3.9422000000000001</v>
      </c>
      <c r="L522" s="17">
        <f t="shared" si="96"/>
        <v>167.9502</v>
      </c>
      <c r="M522" s="17">
        <f t="shared" si="96"/>
        <v>501.07100000000003</v>
      </c>
      <c r="N522" s="17">
        <f t="shared" si="96"/>
        <v>221.58419999999998</v>
      </c>
      <c r="O522" s="17">
        <f t="shared" si="96"/>
        <v>12.1112</v>
      </c>
      <c r="P522" s="177"/>
      <c r="Q522" s="103">
        <f>G522/2350</f>
        <v>0.34391702127659574</v>
      </c>
      <c r="R522" s="129" t="s">
        <v>263</v>
      </c>
      <c r="S522" s="100"/>
    </row>
    <row r="523" spans="1:19" ht="16.5" thickBot="1" x14ac:dyDescent="0.3">
      <c r="A523" s="163" t="s">
        <v>314</v>
      </c>
      <c r="B523" s="95"/>
      <c r="C523" s="164">
        <v>500</v>
      </c>
      <c r="D523" s="165">
        <v>0</v>
      </c>
      <c r="E523" s="109">
        <v>0</v>
      </c>
      <c r="F523" s="166">
        <v>0</v>
      </c>
      <c r="G523" s="165">
        <v>0</v>
      </c>
      <c r="H523" s="165">
        <v>0</v>
      </c>
      <c r="I523" s="165">
        <v>0</v>
      </c>
      <c r="J523" s="165">
        <v>0</v>
      </c>
      <c r="K523" s="165">
        <v>0</v>
      </c>
      <c r="L523" s="165">
        <v>0</v>
      </c>
      <c r="M523" s="165">
        <v>0</v>
      </c>
      <c r="N523" s="165">
        <v>0</v>
      </c>
      <c r="O523" s="109">
        <v>0</v>
      </c>
      <c r="P523" s="179"/>
      <c r="R523" s="129"/>
      <c r="S523" s="100"/>
    </row>
    <row r="524" spans="1:19" ht="16.5" customHeight="1" thickBot="1" x14ac:dyDescent="0.3">
      <c r="A524" s="43" t="s">
        <v>114</v>
      </c>
      <c r="B524" s="75"/>
      <c r="C524" s="145">
        <f>C508+C512+C522+C523</f>
        <v>2101</v>
      </c>
      <c r="D524" s="60">
        <f t="shared" ref="D524:O524" si="97">D508+D512+D522</f>
        <v>52.083399999999997</v>
      </c>
      <c r="E524" s="60">
        <f t="shared" si="97"/>
        <v>48.636900000000004</v>
      </c>
      <c r="F524" s="60">
        <f t="shared" si="97"/>
        <v>219.11360000000002</v>
      </c>
      <c r="G524" s="60">
        <f t="shared" si="97"/>
        <v>1513.7049999999999</v>
      </c>
      <c r="H524" s="60">
        <f t="shared" si="97"/>
        <v>0.83650000000000002</v>
      </c>
      <c r="I524" s="60">
        <f t="shared" si="97"/>
        <v>34.564199999999992</v>
      </c>
      <c r="J524" s="60">
        <f t="shared" si="97"/>
        <v>259.41300000000001</v>
      </c>
      <c r="K524" s="60">
        <f t="shared" si="97"/>
        <v>8.0811999999999991</v>
      </c>
      <c r="L524" s="60">
        <f t="shared" si="97"/>
        <v>723.86455000000001</v>
      </c>
      <c r="M524" s="60">
        <f t="shared" si="97"/>
        <v>1099.3789999999999</v>
      </c>
      <c r="N524" s="60">
        <f t="shared" si="97"/>
        <v>329.34889999999996</v>
      </c>
      <c r="O524" s="60">
        <f t="shared" si="97"/>
        <v>19.3917</v>
      </c>
      <c r="P524" s="211"/>
      <c r="Q524" s="103">
        <f>G524/2350</f>
        <v>0.64412978723404257</v>
      </c>
      <c r="R524" s="126" t="s">
        <v>264</v>
      </c>
    </row>
    <row r="525" spans="1:19" x14ac:dyDescent="0.25">
      <c r="A525" s="70"/>
      <c r="C525" s="86"/>
      <c r="D525" s="87"/>
      <c r="E525" s="87"/>
      <c r="F525" s="87"/>
      <c r="G525" s="87"/>
      <c r="P525" s="200"/>
    </row>
    <row r="526" spans="1:19" ht="16.5" thickBot="1" x14ac:dyDescent="0.3">
      <c r="A526" s="70" t="s">
        <v>127</v>
      </c>
      <c r="B526" s="92"/>
      <c r="C526" s="75"/>
      <c r="P526" s="203"/>
    </row>
    <row r="527" spans="1:19" ht="15.75" customHeight="1" x14ac:dyDescent="0.25">
      <c r="A527" s="2" t="s">
        <v>93</v>
      </c>
      <c r="B527" s="77"/>
      <c r="C527" s="36" t="s">
        <v>94</v>
      </c>
      <c r="D527" s="226" t="s">
        <v>95</v>
      </c>
      <c r="E527" s="227"/>
      <c r="F527" s="228"/>
      <c r="G527" s="19" t="s">
        <v>96</v>
      </c>
      <c r="H527" s="239" t="s">
        <v>97</v>
      </c>
      <c r="I527" s="236" t="s">
        <v>98</v>
      </c>
      <c r="J527" s="242" t="s">
        <v>99</v>
      </c>
      <c r="K527" s="236" t="s">
        <v>100</v>
      </c>
      <c r="L527" s="242" t="s">
        <v>101</v>
      </c>
      <c r="M527" s="236" t="s">
        <v>102</v>
      </c>
      <c r="N527" s="239" t="s">
        <v>103</v>
      </c>
      <c r="O527" s="236" t="s">
        <v>104</v>
      </c>
      <c r="P527" s="205" t="s">
        <v>115</v>
      </c>
    </row>
    <row r="528" spans="1:19" ht="16.5" thickBot="1" x14ac:dyDescent="0.3">
      <c r="A528" s="13" t="s">
        <v>105</v>
      </c>
      <c r="B528" s="4"/>
      <c r="C528" s="37" t="s">
        <v>106</v>
      </c>
      <c r="D528" s="229"/>
      <c r="E528" s="230"/>
      <c r="F528" s="231"/>
      <c r="G528" s="15" t="s">
        <v>118</v>
      </c>
      <c r="H528" s="240"/>
      <c r="I528" s="237"/>
      <c r="J528" s="243"/>
      <c r="K528" s="237"/>
      <c r="L528" s="243"/>
      <c r="M528" s="237"/>
      <c r="N528" s="240"/>
      <c r="O528" s="237"/>
      <c r="P528" s="206" t="s">
        <v>116</v>
      </c>
    </row>
    <row r="529" spans="1:18" ht="16.5" thickBot="1" x14ac:dyDescent="0.3">
      <c r="A529" s="13"/>
      <c r="B529" s="4"/>
      <c r="C529" s="37"/>
      <c r="D529" s="19" t="s">
        <v>107</v>
      </c>
      <c r="E529" s="19" t="s">
        <v>108</v>
      </c>
      <c r="F529" s="112" t="s">
        <v>109</v>
      </c>
      <c r="G529" s="19" t="s">
        <v>110</v>
      </c>
      <c r="H529" s="241"/>
      <c r="I529" s="238"/>
      <c r="J529" s="244"/>
      <c r="K529" s="238"/>
      <c r="L529" s="244"/>
      <c r="M529" s="238"/>
      <c r="N529" s="241"/>
      <c r="O529" s="238"/>
      <c r="P529" s="206"/>
    </row>
    <row r="530" spans="1:18" ht="18.75" customHeight="1" x14ac:dyDescent="0.25">
      <c r="A530" s="2"/>
      <c r="B530" s="11" t="s">
        <v>5</v>
      </c>
      <c r="C530" s="36"/>
      <c r="D530" s="111"/>
      <c r="E530" s="19"/>
      <c r="F530" s="112"/>
      <c r="G530" s="19"/>
      <c r="H530" s="112"/>
      <c r="I530" s="19"/>
      <c r="J530" s="6"/>
      <c r="K530" s="19"/>
      <c r="L530" s="6"/>
      <c r="M530" s="19"/>
      <c r="N530" s="6"/>
      <c r="O530" s="19"/>
      <c r="P530" s="191"/>
    </row>
    <row r="531" spans="1:18" ht="18.75" customHeight="1" x14ac:dyDescent="0.25">
      <c r="A531" s="13" t="s">
        <v>57</v>
      </c>
      <c r="B531" s="44"/>
      <c r="C531" s="37" t="s">
        <v>58</v>
      </c>
      <c r="D531" s="7">
        <v>2.33</v>
      </c>
      <c r="E531" s="15">
        <v>8.1199999999999992</v>
      </c>
      <c r="F531" s="6">
        <v>15.549999999999997</v>
      </c>
      <c r="G531" s="15">
        <v>144.59999999999997</v>
      </c>
      <c r="H531" s="6">
        <v>3.2999999999999988E-2</v>
      </c>
      <c r="I531" s="15">
        <v>0</v>
      </c>
      <c r="J531" s="6">
        <v>40</v>
      </c>
      <c r="K531" s="15">
        <v>0.62</v>
      </c>
      <c r="L531" s="6">
        <v>8.1</v>
      </c>
      <c r="M531" s="15">
        <v>22.5</v>
      </c>
      <c r="N531" s="6">
        <v>3.9</v>
      </c>
      <c r="O531" s="15">
        <v>0.38</v>
      </c>
      <c r="P531" s="191" t="s">
        <v>131</v>
      </c>
    </row>
    <row r="532" spans="1:18" ht="30" customHeight="1" x14ac:dyDescent="0.25">
      <c r="A532" s="13" t="s">
        <v>29</v>
      </c>
      <c r="B532" s="44"/>
      <c r="C532" s="37" t="s">
        <v>129</v>
      </c>
      <c r="D532" s="7">
        <v>6.4519601356727101</v>
      </c>
      <c r="E532" s="15">
        <v>5.7563872953393913</v>
      </c>
      <c r="F532" s="6">
        <v>23.196935220468156</v>
      </c>
      <c r="G532" s="15">
        <v>192.86711192998618</v>
      </c>
      <c r="H532" s="6">
        <v>0.10500000000000001</v>
      </c>
      <c r="I532" s="15">
        <v>0.72</v>
      </c>
      <c r="J532" s="6">
        <v>31.099999999999998</v>
      </c>
      <c r="K532" s="15">
        <v>0.54750000000000021</v>
      </c>
      <c r="L532" s="6">
        <v>109.47750000000001</v>
      </c>
      <c r="M532" s="15">
        <v>165.22500000000002</v>
      </c>
      <c r="N532" s="6">
        <v>33.247500000000002</v>
      </c>
      <c r="O532" s="15">
        <v>1.7499999999999998</v>
      </c>
      <c r="P532" s="191" t="s">
        <v>148</v>
      </c>
    </row>
    <row r="533" spans="1:18" ht="18.75" customHeight="1" x14ac:dyDescent="0.25">
      <c r="A533" s="13" t="s">
        <v>70</v>
      </c>
      <c r="B533" s="44"/>
      <c r="C533" s="37">
        <v>40</v>
      </c>
      <c r="D533" s="7">
        <v>5.08</v>
      </c>
      <c r="E533" s="15">
        <v>4.6000000000000005</v>
      </c>
      <c r="F533" s="6">
        <v>0.28000000000000003</v>
      </c>
      <c r="G533" s="15">
        <v>62.800000000000004</v>
      </c>
      <c r="H533" s="6">
        <v>2.8000000000000004E-2</v>
      </c>
      <c r="I533" s="15"/>
      <c r="J533" s="6">
        <v>100</v>
      </c>
      <c r="K533" s="15">
        <v>0.24</v>
      </c>
      <c r="L533" s="6">
        <v>22</v>
      </c>
      <c r="M533" s="15">
        <v>76.8</v>
      </c>
      <c r="N533" s="6">
        <v>4.8</v>
      </c>
      <c r="O533" s="15">
        <v>1</v>
      </c>
      <c r="P533" s="191" t="s">
        <v>149</v>
      </c>
    </row>
    <row r="534" spans="1:18" ht="15.75" customHeight="1" x14ac:dyDescent="0.25">
      <c r="A534" s="13" t="s">
        <v>30</v>
      </c>
      <c r="B534" s="4"/>
      <c r="C534" s="37" t="s">
        <v>175</v>
      </c>
      <c r="D534" s="7">
        <v>3.1659999999999999</v>
      </c>
      <c r="E534" s="15">
        <v>2.6780000000000004</v>
      </c>
      <c r="F534" s="6">
        <v>5.9660000000000011</v>
      </c>
      <c r="G534" s="15">
        <v>60.600000000000009</v>
      </c>
      <c r="H534" s="6">
        <v>4.4000000000000004E-2</v>
      </c>
      <c r="I534" s="15">
        <v>1.3</v>
      </c>
      <c r="J534" s="6">
        <v>20</v>
      </c>
      <c r="K534" s="15">
        <v>0</v>
      </c>
      <c r="L534" s="6">
        <v>125.48</v>
      </c>
      <c r="M534" s="15">
        <v>90</v>
      </c>
      <c r="N534" s="6">
        <v>14</v>
      </c>
      <c r="O534" s="15">
        <v>0.10400000000000001</v>
      </c>
      <c r="P534" s="191" t="s">
        <v>176</v>
      </c>
    </row>
    <row r="535" spans="1:18" x14ac:dyDescent="0.25">
      <c r="A535" s="13" t="s">
        <v>45</v>
      </c>
      <c r="B535" s="44"/>
      <c r="C535" s="37">
        <v>120</v>
      </c>
      <c r="D535" s="6">
        <v>0.48</v>
      </c>
      <c r="E535" s="15">
        <v>0.48</v>
      </c>
      <c r="F535" s="6">
        <v>11.759999999999998</v>
      </c>
      <c r="G535" s="15">
        <v>56.399999999999984</v>
      </c>
      <c r="H535" s="6">
        <v>3.599999999999999E-2</v>
      </c>
      <c r="I535" s="15">
        <v>11.999999999999996</v>
      </c>
      <c r="J535" s="6">
        <v>0</v>
      </c>
      <c r="K535" s="15">
        <v>0.24</v>
      </c>
      <c r="L535" s="6">
        <v>19.2</v>
      </c>
      <c r="M535" s="15">
        <v>13.2</v>
      </c>
      <c r="N535" s="15">
        <v>10.799999999999999</v>
      </c>
      <c r="O535" s="6">
        <v>2.6399999999999997</v>
      </c>
      <c r="P535" s="158" t="s">
        <v>134</v>
      </c>
    </row>
    <row r="536" spans="1:18" ht="16.5" thickBot="1" x14ac:dyDescent="0.3">
      <c r="A536" s="13" t="s">
        <v>27</v>
      </c>
      <c r="B536" s="4"/>
      <c r="C536" s="37">
        <v>30</v>
      </c>
      <c r="D536" s="7">
        <v>2.25</v>
      </c>
      <c r="E536" s="15">
        <v>0.87</v>
      </c>
      <c r="F536" s="28">
        <v>15.419999999999998</v>
      </c>
      <c r="G536" s="7">
        <v>78.599999999999994</v>
      </c>
      <c r="H536" s="7">
        <v>3.3000000000000002E-2</v>
      </c>
      <c r="I536" s="15">
        <v>0</v>
      </c>
      <c r="J536" s="6">
        <v>0</v>
      </c>
      <c r="K536" s="15">
        <v>0.51</v>
      </c>
      <c r="L536" s="6">
        <v>5.7</v>
      </c>
      <c r="M536" s="15">
        <v>19.5</v>
      </c>
      <c r="N536" s="15">
        <v>3.9</v>
      </c>
      <c r="O536" s="6">
        <v>0.36</v>
      </c>
      <c r="P536" s="158" t="s">
        <v>133</v>
      </c>
    </row>
    <row r="537" spans="1:18" ht="16.5" thickBot="1" x14ac:dyDescent="0.3">
      <c r="A537" s="136" t="s">
        <v>112</v>
      </c>
      <c r="B537" s="93"/>
      <c r="C537" s="53">
        <v>584</v>
      </c>
      <c r="D537" s="17">
        <f>SUM(D531:D536)</f>
        <v>19.757960135672711</v>
      </c>
      <c r="E537" s="32">
        <f t="shared" ref="E537:O537" si="98">SUM(E531:E536)</f>
        <v>22.504387295339395</v>
      </c>
      <c r="F537" s="17">
        <f>SUM(F531:F536)</f>
        <v>72.172935220468148</v>
      </c>
      <c r="G537" s="31">
        <f>SUM(G531:G536)</f>
        <v>595.86711192998621</v>
      </c>
      <c r="H537" s="17">
        <f t="shared" si="98"/>
        <v>0.27900000000000003</v>
      </c>
      <c r="I537" s="31">
        <f t="shared" si="98"/>
        <v>14.019999999999996</v>
      </c>
      <c r="J537" s="17">
        <f t="shared" si="98"/>
        <v>191.1</v>
      </c>
      <c r="K537" s="31">
        <f t="shared" si="98"/>
        <v>2.1575000000000002</v>
      </c>
      <c r="L537" s="17">
        <f t="shared" si="98"/>
        <v>289.95749999999998</v>
      </c>
      <c r="M537" s="31">
        <f t="shared" si="98"/>
        <v>387.22500000000002</v>
      </c>
      <c r="N537" s="17">
        <f t="shared" si="98"/>
        <v>70.647500000000008</v>
      </c>
      <c r="O537" s="31">
        <f t="shared" si="98"/>
        <v>6.234</v>
      </c>
      <c r="P537" s="177"/>
    </row>
    <row r="538" spans="1:18" ht="31.5" x14ac:dyDescent="0.25">
      <c r="A538" s="13"/>
      <c r="B538" s="44" t="s">
        <v>113</v>
      </c>
      <c r="C538" s="139"/>
      <c r="D538" s="15"/>
      <c r="E538" s="6"/>
      <c r="F538" s="15"/>
      <c r="G538" s="6"/>
      <c r="H538" s="15"/>
      <c r="I538" s="6"/>
      <c r="J538" s="15"/>
      <c r="K538" s="6"/>
      <c r="L538" s="15"/>
      <c r="M538" s="6"/>
      <c r="N538" s="15"/>
      <c r="O538" s="6"/>
      <c r="P538" s="158"/>
    </row>
    <row r="539" spans="1:18" ht="16.5" thickBot="1" x14ac:dyDescent="0.3">
      <c r="A539" s="71" t="s">
        <v>24</v>
      </c>
      <c r="B539" s="4"/>
      <c r="C539" s="14">
        <v>180</v>
      </c>
      <c r="D539" s="6">
        <v>0.9</v>
      </c>
      <c r="E539" s="15">
        <v>0</v>
      </c>
      <c r="F539" s="6">
        <v>18.18</v>
      </c>
      <c r="G539" s="41">
        <v>76.319999999999993</v>
      </c>
      <c r="H539" s="42">
        <v>1.9799999999999998E-2</v>
      </c>
      <c r="I539" s="14">
        <v>3.5999999999999996</v>
      </c>
      <c r="J539" s="42">
        <v>0</v>
      </c>
      <c r="K539" s="14">
        <v>0.18000000000000002</v>
      </c>
      <c r="L539" s="42">
        <v>12.6</v>
      </c>
      <c r="M539" s="14">
        <v>12.6</v>
      </c>
      <c r="N539" s="14">
        <v>7.2</v>
      </c>
      <c r="O539" s="42">
        <v>2.52</v>
      </c>
      <c r="P539" s="158" t="s">
        <v>142</v>
      </c>
    </row>
    <row r="540" spans="1:18" s="64" customFormat="1" ht="16.5" thickBot="1" x14ac:dyDescent="0.3">
      <c r="A540" s="114" t="s">
        <v>112</v>
      </c>
      <c r="B540" s="94"/>
      <c r="C540" s="137">
        <v>180</v>
      </c>
      <c r="D540" s="17">
        <f t="shared" ref="D540:O540" si="99">SUM(D539:D539)</f>
        <v>0.9</v>
      </c>
      <c r="E540" s="31">
        <f t="shared" si="99"/>
        <v>0</v>
      </c>
      <c r="F540" s="17">
        <f t="shared" si="99"/>
        <v>18.18</v>
      </c>
      <c r="G540" s="31">
        <f t="shared" si="99"/>
        <v>76.319999999999993</v>
      </c>
      <c r="H540" s="17">
        <f t="shared" si="99"/>
        <v>1.9799999999999998E-2</v>
      </c>
      <c r="I540" s="31">
        <f t="shared" si="99"/>
        <v>3.5999999999999996</v>
      </c>
      <c r="J540" s="17">
        <f t="shared" si="99"/>
        <v>0</v>
      </c>
      <c r="K540" s="31">
        <f t="shared" si="99"/>
        <v>0.18000000000000002</v>
      </c>
      <c r="L540" s="17">
        <f t="shared" si="99"/>
        <v>12.6</v>
      </c>
      <c r="M540" s="31">
        <f t="shared" si="99"/>
        <v>12.6</v>
      </c>
      <c r="N540" s="17">
        <f t="shared" si="99"/>
        <v>7.2</v>
      </c>
      <c r="O540" s="31">
        <f t="shared" si="99"/>
        <v>2.52</v>
      </c>
      <c r="P540" s="177"/>
      <c r="Q540" s="103"/>
    </row>
    <row r="541" spans="1:18" s="64" customFormat="1" ht="25.5" customHeight="1" thickBot="1" x14ac:dyDescent="0.3">
      <c r="A541" s="224" t="s">
        <v>298</v>
      </c>
      <c r="B541" s="225"/>
      <c r="C541" s="138">
        <f>C537+C540</f>
        <v>764</v>
      </c>
      <c r="D541" s="17">
        <f>D537+D540</f>
        <v>20.65796013567271</v>
      </c>
      <c r="E541" s="17">
        <f t="shared" ref="E541:O541" si="100">E537+E540</f>
        <v>22.504387295339395</v>
      </c>
      <c r="F541" s="17">
        <f t="shared" si="100"/>
        <v>90.35293522046814</v>
      </c>
      <c r="G541" s="17">
        <f t="shared" si="100"/>
        <v>672.18711192998626</v>
      </c>
      <c r="H541" s="17">
        <f t="shared" si="100"/>
        <v>0.29880000000000001</v>
      </c>
      <c r="I541" s="17">
        <f t="shared" si="100"/>
        <v>17.619999999999997</v>
      </c>
      <c r="J541" s="17">
        <f t="shared" si="100"/>
        <v>191.1</v>
      </c>
      <c r="K541" s="17">
        <f t="shared" si="100"/>
        <v>2.3375000000000004</v>
      </c>
      <c r="L541" s="17">
        <f t="shared" si="100"/>
        <v>302.5575</v>
      </c>
      <c r="M541" s="17">
        <f t="shared" si="100"/>
        <v>399.82500000000005</v>
      </c>
      <c r="N541" s="17">
        <f t="shared" si="100"/>
        <v>77.847500000000011</v>
      </c>
      <c r="O541" s="17">
        <f t="shared" si="100"/>
        <v>8.7539999999999996</v>
      </c>
      <c r="P541" s="177"/>
      <c r="Q541" s="103">
        <f>G541/2350</f>
        <v>0.28603706890637715</v>
      </c>
      <c r="R541" s="126" t="s">
        <v>262</v>
      </c>
    </row>
    <row r="542" spans="1:18" x14ac:dyDescent="0.25">
      <c r="A542" s="2"/>
      <c r="B542" s="11" t="s">
        <v>10</v>
      </c>
      <c r="C542" s="54"/>
      <c r="D542" s="112"/>
      <c r="E542" s="19"/>
      <c r="F542" s="112"/>
      <c r="G542" s="19"/>
      <c r="H542" s="112"/>
      <c r="I542" s="19"/>
      <c r="J542" s="112"/>
      <c r="K542" s="19"/>
      <c r="L542" s="112"/>
      <c r="M542" s="19"/>
      <c r="N542" s="112"/>
      <c r="O542" s="19"/>
      <c r="P542" s="207"/>
    </row>
    <row r="543" spans="1:18" x14ac:dyDescent="0.25">
      <c r="A543" s="13" t="s">
        <v>92</v>
      </c>
      <c r="B543" s="44"/>
      <c r="C543" s="38" t="s">
        <v>196</v>
      </c>
      <c r="D543" s="6">
        <v>0.24</v>
      </c>
      <c r="E543" s="15">
        <v>0.03</v>
      </c>
      <c r="F543" s="6">
        <v>0.5099999999999999</v>
      </c>
      <c r="G543" s="15">
        <v>2.9999999999999996</v>
      </c>
      <c r="H543" s="6">
        <v>5.9999999999999993E-3</v>
      </c>
      <c r="I543" s="15">
        <v>1.0499999999999998</v>
      </c>
      <c r="J543" s="6">
        <v>0</v>
      </c>
      <c r="K543" s="15">
        <v>0.03</v>
      </c>
      <c r="L543" s="6">
        <v>6.8999999999999995</v>
      </c>
      <c r="M543" s="15">
        <v>7.2</v>
      </c>
      <c r="N543" s="6">
        <v>4.2</v>
      </c>
      <c r="O543" s="15">
        <v>0.18</v>
      </c>
      <c r="P543" s="198" t="s">
        <v>255</v>
      </c>
    </row>
    <row r="544" spans="1:18" ht="31.5" x14ac:dyDescent="0.25">
      <c r="A544" s="13" t="s">
        <v>294</v>
      </c>
      <c r="B544" s="44"/>
      <c r="C544" s="38" t="s">
        <v>285</v>
      </c>
      <c r="D544" s="148">
        <v>3.3801699999999997</v>
      </c>
      <c r="E544" s="149">
        <v>5.2235300000000002</v>
      </c>
      <c r="F544" s="148">
        <v>15.9</v>
      </c>
      <c r="G544" s="149">
        <v>102.571</v>
      </c>
      <c r="H544" s="148">
        <v>4.181E-2</v>
      </c>
      <c r="I544" s="149">
        <v>7.9550000000000001</v>
      </c>
      <c r="J544" s="148">
        <v>2.1999999999999997</v>
      </c>
      <c r="K544" s="149">
        <v>1.9103999999999999</v>
      </c>
      <c r="L544" s="148">
        <v>31.067200000000003</v>
      </c>
      <c r="M544" s="149">
        <v>49.702600000000004</v>
      </c>
      <c r="N544" s="148">
        <v>14.882000000000001</v>
      </c>
      <c r="O544" s="149">
        <v>0.63159999999999994</v>
      </c>
      <c r="P544" s="188" t="s">
        <v>216</v>
      </c>
    </row>
    <row r="545" spans="1:18" x14ac:dyDescent="0.25">
      <c r="A545" s="13" t="s">
        <v>91</v>
      </c>
      <c r="B545" s="44"/>
      <c r="C545" s="38" t="s">
        <v>175</v>
      </c>
      <c r="D545" s="6">
        <v>19.7</v>
      </c>
      <c r="E545" s="15">
        <v>24.657142857142862</v>
      </c>
      <c r="F545" s="6">
        <v>38.19</v>
      </c>
      <c r="G545" s="15">
        <v>417.14285714285717</v>
      </c>
      <c r="H545" s="6">
        <v>0.35714285714285715</v>
      </c>
      <c r="I545" s="15">
        <v>6.8285714285714292</v>
      </c>
      <c r="J545" s="6">
        <v>0</v>
      </c>
      <c r="K545" s="15">
        <v>5.0999999999999996</v>
      </c>
      <c r="L545" s="6">
        <v>58.928571428571438</v>
      </c>
      <c r="M545" s="15">
        <v>402.35714285714289</v>
      </c>
      <c r="N545" s="6">
        <v>151.64285714285714</v>
      </c>
      <c r="O545" s="15">
        <v>5.4571428571428582</v>
      </c>
      <c r="P545" s="187" t="s">
        <v>256</v>
      </c>
    </row>
    <row r="546" spans="1:18" x14ac:dyDescent="0.25">
      <c r="A546" s="13" t="s">
        <v>325</v>
      </c>
      <c r="B546" s="44"/>
      <c r="C546" s="38" t="s">
        <v>175</v>
      </c>
      <c r="D546" s="6">
        <v>0.16</v>
      </c>
      <c r="E546" s="15">
        <v>0.12</v>
      </c>
      <c r="F546" s="6">
        <v>18.099999999999998</v>
      </c>
      <c r="G546" s="15">
        <v>74.59999999999998</v>
      </c>
      <c r="H546" s="6">
        <v>8.0000000000000002E-3</v>
      </c>
      <c r="I546" s="15">
        <v>0.90000000000000013</v>
      </c>
      <c r="J546" s="6">
        <v>0</v>
      </c>
      <c r="K546" s="15">
        <v>0.16</v>
      </c>
      <c r="L546" s="6">
        <v>15.080000000000002</v>
      </c>
      <c r="M546" s="15">
        <v>6.4</v>
      </c>
      <c r="N546" s="6">
        <v>6.34</v>
      </c>
      <c r="O546" s="15">
        <v>0.96199999999999997</v>
      </c>
      <c r="P546" s="198" t="s">
        <v>188</v>
      </c>
    </row>
    <row r="547" spans="1:18" x14ac:dyDescent="0.25">
      <c r="A547" s="25" t="s">
        <v>11</v>
      </c>
      <c r="B547" s="68"/>
      <c r="C547" s="48">
        <v>50</v>
      </c>
      <c r="D547" s="26">
        <v>3.3</v>
      </c>
      <c r="E547" s="27">
        <v>0.6</v>
      </c>
      <c r="F547" s="26">
        <v>19.8</v>
      </c>
      <c r="G547" s="27">
        <v>99</v>
      </c>
      <c r="H547" s="26">
        <v>8.5000000000000006E-2</v>
      </c>
      <c r="I547" s="27">
        <v>0</v>
      </c>
      <c r="J547" s="26">
        <v>0</v>
      </c>
      <c r="K547" s="27">
        <v>0.7</v>
      </c>
      <c r="L547" s="26">
        <v>14.5</v>
      </c>
      <c r="M547" s="27">
        <v>75</v>
      </c>
      <c r="N547" s="26">
        <v>23.5</v>
      </c>
      <c r="O547" s="27">
        <v>1.95</v>
      </c>
      <c r="P547" s="212" t="s">
        <v>143</v>
      </c>
    </row>
    <row r="548" spans="1:18" ht="16.5" thickBot="1" x14ac:dyDescent="0.3">
      <c r="A548" s="13" t="s">
        <v>25</v>
      </c>
      <c r="B548" s="4"/>
      <c r="C548" s="14">
        <v>40</v>
      </c>
      <c r="D548" s="15">
        <v>3.04</v>
      </c>
      <c r="E548" s="144">
        <v>0.32000000000000006</v>
      </c>
      <c r="F548" s="6">
        <v>19.680000000000003</v>
      </c>
      <c r="G548" s="30">
        <v>94</v>
      </c>
      <c r="H548" s="14">
        <v>4.4000000000000004E-2</v>
      </c>
      <c r="I548" s="58">
        <v>0</v>
      </c>
      <c r="J548" s="14">
        <v>0</v>
      </c>
      <c r="K548" s="14">
        <v>0.44000000000000006</v>
      </c>
      <c r="L548" s="14">
        <v>8</v>
      </c>
      <c r="M548" s="14">
        <v>26</v>
      </c>
      <c r="N548" s="14">
        <v>5.6000000000000005</v>
      </c>
      <c r="O548" s="42">
        <v>0.44000000000000006</v>
      </c>
      <c r="P548" s="176" t="s">
        <v>133</v>
      </c>
    </row>
    <row r="549" spans="1:18" ht="17.25" customHeight="1" thickBot="1" x14ac:dyDescent="0.3">
      <c r="A549" s="114" t="s">
        <v>112</v>
      </c>
      <c r="B549" s="93"/>
      <c r="C549" s="16">
        <v>731</v>
      </c>
      <c r="D549" s="17">
        <f>SUM(D543:D548)</f>
        <v>29.820169999999997</v>
      </c>
      <c r="E549" s="17">
        <f t="shared" ref="E549:O549" si="101">SUM(E543:E548)</f>
        <v>30.950672857142866</v>
      </c>
      <c r="F549" s="17">
        <f>SUM(F543:F548)</f>
        <v>112.17999999999999</v>
      </c>
      <c r="G549" s="17">
        <f t="shared" si="101"/>
        <v>790.31385714285716</v>
      </c>
      <c r="H549" s="17">
        <f t="shared" si="101"/>
        <v>0.54195285714285724</v>
      </c>
      <c r="I549" s="17">
        <f t="shared" si="101"/>
        <v>16.733571428571427</v>
      </c>
      <c r="J549" s="17">
        <f t="shared" si="101"/>
        <v>2.1999999999999997</v>
      </c>
      <c r="K549" s="17">
        <f t="shared" si="101"/>
        <v>8.3404000000000007</v>
      </c>
      <c r="L549" s="17">
        <f t="shared" si="101"/>
        <v>134.47577142857142</v>
      </c>
      <c r="M549" s="17">
        <f t="shared" si="101"/>
        <v>566.65974285714287</v>
      </c>
      <c r="N549" s="17">
        <f t="shared" si="101"/>
        <v>206.16485714285713</v>
      </c>
      <c r="O549" s="17">
        <f t="shared" si="101"/>
        <v>9.6207428571428562</v>
      </c>
      <c r="P549" s="193"/>
      <c r="Q549" s="103">
        <f>G549/2350</f>
        <v>0.33630376899696052</v>
      </c>
      <c r="R549" s="129" t="s">
        <v>263</v>
      </c>
    </row>
    <row r="550" spans="1:18" ht="16.5" thickBot="1" x14ac:dyDescent="0.3">
      <c r="A550" s="13" t="s">
        <v>314</v>
      </c>
      <c r="B550" s="44"/>
      <c r="C550" s="162">
        <v>500</v>
      </c>
      <c r="D550" s="161">
        <v>0</v>
      </c>
      <c r="E550" s="160">
        <v>0</v>
      </c>
      <c r="F550" s="159">
        <v>0</v>
      </c>
      <c r="G550" s="161">
        <v>0</v>
      </c>
      <c r="H550" s="161">
        <v>0</v>
      </c>
      <c r="I550" s="161">
        <v>0</v>
      </c>
      <c r="J550" s="161">
        <v>0</v>
      </c>
      <c r="K550" s="161">
        <v>0</v>
      </c>
      <c r="L550" s="161">
        <v>0</v>
      </c>
      <c r="M550" s="161">
        <v>0</v>
      </c>
      <c r="N550" s="161">
        <v>0</v>
      </c>
      <c r="O550" s="161">
        <v>0</v>
      </c>
      <c r="P550" s="179"/>
      <c r="R550" s="129"/>
    </row>
    <row r="551" spans="1:18" ht="21" customHeight="1" thickBot="1" x14ac:dyDescent="0.3">
      <c r="A551" s="136" t="s">
        <v>114</v>
      </c>
      <c r="B551" s="95"/>
      <c r="C551" s="78">
        <f>C537+C540+C549+C550</f>
        <v>1995</v>
      </c>
      <c r="D551" s="17">
        <f t="shared" ref="D551:O551" si="102">D537+D540+D549+D550</f>
        <v>50.478130135672707</v>
      </c>
      <c r="E551" s="17">
        <f t="shared" si="102"/>
        <v>53.455060152482261</v>
      </c>
      <c r="F551" s="17">
        <f t="shared" si="102"/>
        <v>202.53293522046812</v>
      </c>
      <c r="G551" s="17">
        <f t="shared" si="102"/>
        <v>1462.5009690728434</v>
      </c>
      <c r="H551" s="17">
        <f t="shared" si="102"/>
        <v>0.8407528571428573</v>
      </c>
      <c r="I551" s="17">
        <f t="shared" si="102"/>
        <v>34.353571428571428</v>
      </c>
      <c r="J551" s="17">
        <f t="shared" si="102"/>
        <v>193.29999999999998</v>
      </c>
      <c r="K551" s="17">
        <f t="shared" si="102"/>
        <v>10.677900000000001</v>
      </c>
      <c r="L551" s="17">
        <f t="shared" si="102"/>
        <v>437.03327142857142</v>
      </c>
      <c r="M551" s="17">
        <f t="shared" si="102"/>
        <v>966.48474285714292</v>
      </c>
      <c r="N551" s="17">
        <f t="shared" si="102"/>
        <v>284.01235714285713</v>
      </c>
      <c r="O551" s="17">
        <f t="shared" si="102"/>
        <v>18.374742857142856</v>
      </c>
      <c r="P551" s="193"/>
      <c r="Q551" s="103">
        <f>G551/2350</f>
        <v>0.62234083790333761</v>
      </c>
      <c r="R551" s="126" t="s">
        <v>264</v>
      </c>
    </row>
    <row r="552" spans="1:18" ht="36.75" customHeight="1" x14ac:dyDescent="0.25">
      <c r="A552" s="72"/>
      <c r="B552" s="11"/>
      <c r="C552" s="76"/>
      <c r="D552" s="79"/>
      <c r="E552" s="79"/>
      <c r="F552" s="79"/>
      <c r="G552" s="51"/>
      <c r="H552" s="51"/>
      <c r="I552" s="51"/>
      <c r="J552" s="51"/>
      <c r="K552" s="51"/>
      <c r="L552" s="51"/>
      <c r="M552" s="51"/>
      <c r="N552" s="51"/>
      <c r="O552" s="51"/>
      <c r="P552" s="182"/>
    </row>
    <row r="553" spans="1:18" ht="16.5" thickBot="1" x14ac:dyDescent="0.3">
      <c r="A553" s="70" t="s">
        <v>43</v>
      </c>
      <c r="B553" s="75"/>
      <c r="C553" s="75"/>
      <c r="P553" s="183"/>
    </row>
    <row r="554" spans="1:18" x14ac:dyDescent="0.25">
      <c r="A554" s="2" t="s">
        <v>93</v>
      </c>
      <c r="B554" s="77"/>
      <c r="C554" s="36" t="s">
        <v>94</v>
      </c>
      <c r="D554" s="226" t="s">
        <v>95</v>
      </c>
      <c r="E554" s="227"/>
      <c r="F554" s="228"/>
      <c r="G554" s="19" t="s">
        <v>96</v>
      </c>
      <c r="H554" s="239" t="s">
        <v>97</v>
      </c>
      <c r="I554" s="236" t="s">
        <v>98</v>
      </c>
      <c r="J554" s="242" t="s">
        <v>99</v>
      </c>
      <c r="K554" s="236" t="s">
        <v>100</v>
      </c>
      <c r="L554" s="242" t="s">
        <v>101</v>
      </c>
      <c r="M554" s="236" t="s">
        <v>102</v>
      </c>
      <c r="N554" s="236" t="s">
        <v>103</v>
      </c>
      <c r="O554" s="233" t="s">
        <v>104</v>
      </c>
      <c r="P554" s="175" t="s">
        <v>115</v>
      </c>
    </row>
    <row r="555" spans="1:18" ht="16.5" thickBot="1" x14ac:dyDescent="0.3">
      <c r="A555" s="13" t="s">
        <v>105</v>
      </c>
      <c r="B555" s="4"/>
      <c r="C555" s="37" t="s">
        <v>106</v>
      </c>
      <c r="D555" s="123"/>
      <c r="E555" s="123"/>
      <c r="F555" s="123"/>
      <c r="G555" s="15" t="s">
        <v>118</v>
      </c>
      <c r="H555" s="240"/>
      <c r="I555" s="237"/>
      <c r="J555" s="243"/>
      <c r="K555" s="237"/>
      <c r="L555" s="243"/>
      <c r="M555" s="237"/>
      <c r="N555" s="237"/>
      <c r="O555" s="234"/>
      <c r="P555" s="158" t="s">
        <v>116</v>
      </c>
    </row>
    <row r="556" spans="1:18" ht="16.5" thickBot="1" x14ac:dyDescent="0.3">
      <c r="A556" s="8"/>
      <c r="B556" s="88"/>
      <c r="C556" s="52"/>
      <c r="D556" s="59" t="s">
        <v>107</v>
      </c>
      <c r="E556" s="9" t="s">
        <v>108</v>
      </c>
      <c r="F556" s="47" t="s">
        <v>109</v>
      </c>
      <c r="G556" s="9" t="s">
        <v>110</v>
      </c>
      <c r="H556" s="241"/>
      <c r="I556" s="238"/>
      <c r="J556" s="244"/>
      <c r="K556" s="238"/>
      <c r="L556" s="244"/>
      <c r="M556" s="238"/>
      <c r="N556" s="238"/>
      <c r="O556" s="235"/>
      <c r="P556" s="176"/>
    </row>
    <row r="557" spans="1:18" x14ac:dyDescent="0.25">
      <c r="A557" s="2"/>
      <c r="B557" s="11" t="s">
        <v>5</v>
      </c>
      <c r="C557" s="37"/>
      <c r="D557" s="6"/>
      <c r="E557" s="19"/>
      <c r="F557" s="6"/>
      <c r="G557" s="19"/>
      <c r="H557" s="112"/>
      <c r="I557" s="19"/>
      <c r="J557" s="112"/>
      <c r="K557" s="19"/>
      <c r="L557" s="112"/>
      <c r="M557" s="19"/>
      <c r="N557" s="19"/>
      <c r="O557" s="112"/>
      <c r="P557" s="175"/>
    </row>
    <row r="558" spans="1:18" x14ac:dyDescent="0.25">
      <c r="A558" s="13" t="s">
        <v>56</v>
      </c>
      <c r="B558" s="44"/>
      <c r="C558" s="37" t="s">
        <v>55</v>
      </c>
      <c r="D558" s="6">
        <v>6.2750000000000004</v>
      </c>
      <c r="E558" s="15">
        <v>12.11</v>
      </c>
      <c r="F558" s="6">
        <v>15.549999999999997</v>
      </c>
      <c r="G558" s="15">
        <v>196.09999999999997</v>
      </c>
      <c r="H558" s="6">
        <v>3.7999999999999985E-2</v>
      </c>
      <c r="I558" s="15">
        <v>0.105</v>
      </c>
      <c r="J558" s="6">
        <v>71.5</v>
      </c>
      <c r="K558" s="15">
        <v>0.67999999999999994</v>
      </c>
      <c r="L558" s="6">
        <v>158.09999999999997</v>
      </c>
      <c r="M558" s="15">
        <v>112.49999999999999</v>
      </c>
      <c r="N558" s="15">
        <v>12.149999999999999</v>
      </c>
      <c r="O558" s="6">
        <v>0.48499999999999999</v>
      </c>
      <c r="P558" s="158" t="s">
        <v>146</v>
      </c>
    </row>
    <row r="559" spans="1:18" ht="31.5" x14ac:dyDescent="0.25">
      <c r="A559" s="13" t="s">
        <v>36</v>
      </c>
      <c r="B559" s="44"/>
      <c r="C559" s="37" t="s">
        <v>111</v>
      </c>
      <c r="D559" s="6">
        <v>8.3000000000000007</v>
      </c>
      <c r="E559" s="15">
        <v>6.8699999999999992</v>
      </c>
      <c r="F559" s="6">
        <v>28.61</v>
      </c>
      <c r="G559" s="15">
        <v>237.2</v>
      </c>
      <c r="H559" s="6">
        <v>5.3999999999999979E-2</v>
      </c>
      <c r="I559" s="15">
        <v>0.86399999999999966</v>
      </c>
      <c r="J559" s="6">
        <v>33.319999999999993</v>
      </c>
      <c r="K559" s="15">
        <v>0.15799999999999997</v>
      </c>
      <c r="L559" s="6">
        <v>116.64299999999996</v>
      </c>
      <c r="M559" s="15">
        <v>140.49599999999998</v>
      </c>
      <c r="N559" s="15">
        <v>32.814</v>
      </c>
      <c r="O559" s="6">
        <v>0.53199999999999992</v>
      </c>
      <c r="P559" s="158" t="s">
        <v>234</v>
      </c>
    </row>
    <row r="560" spans="1:18" x14ac:dyDescent="0.25">
      <c r="A560" s="13" t="s">
        <v>47</v>
      </c>
      <c r="B560" s="4"/>
      <c r="C560" s="37" t="s">
        <v>257</v>
      </c>
      <c r="D560" s="6">
        <v>0.13</v>
      </c>
      <c r="E560" s="15">
        <v>0.02</v>
      </c>
      <c r="F560" s="6">
        <v>10.199999999999999</v>
      </c>
      <c r="G560" s="15">
        <v>42</v>
      </c>
      <c r="H560" s="6">
        <v>0.11900000000000001</v>
      </c>
      <c r="I560" s="15">
        <v>1.9999999999999989</v>
      </c>
      <c r="J560" s="6">
        <v>51.7</v>
      </c>
      <c r="K560" s="15">
        <v>4.0149999999999997</v>
      </c>
      <c r="L560" s="6">
        <v>34.964999999999996</v>
      </c>
      <c r="M560" s="15">
        <v>301.495</v>
      </c>
      <c r="N560" s="15">
        <v>52.709999999999994</v>
      </c>
      <c r="O560" s="6">
        <v>3.5555000000000003</v>
      </c>
      <c r="P560" s="158" t="s">
        <v>258</v>
      </c>
    </row>
    <row r="561" spans="1:18" x14ac:dyDescent="0.25">
      <c r="A561" s="13" t="s">
        <v>45</v>
      </c>
      <c r="B561" s="4"/>
      <c r="C561" s="37">
        <v>120</v>
      </c>
      <c r="D561" s="7">
        <v>0.48</v>
      </c>
      <c r="E561" s="15">
        <v>0.48</v>
      </c>
      <c r="F561" s="6">
        <v>11.759999999999998</v>
      </c>
      <c r="G561" s="15">
        <v>56.399999999999984</v>
      </c>
      <c r="H561" s="42">
        <v>3.599999999999999E-2</v>
      </c>
      <c r="I561" s="14">
        <v>11.999999999999996</v>
      </c>
      <c r="J561" s="42">
        <v>0</v>
      </c>
      <c r="K561" s="14">
        <v>0.24</v>
      </c>
      <c r="L561" s="42">
        <v>19.2</v>
      </c>
      <c r="M561" s="14">
        <v>13.2</v>
      </c>
      <c r="N561" s="14">
        <v>10.799999999999999</v>
      </c>
      <c r="O561" s="42">
        <v>2.6399999999999997</v>
      </c>
      <c r="P561" s="158" t="s">
        <v>134</v>
      </c>
    </row>
    <row r="562" spans="1:18" ht="16.5" thickBot="1" x14ac:dyDescent="0.3">
      <c r="A562" s="13" t="s">
        <v>27</v>
      </c>
      <c r="B562" s="4"/>
      <c r="C562" s="37">
        <v>30</v>
      </c>
      <c r="D562" s="7">
        <v>2.25</v>
      </c>
      <c r="E562" s="15">
        <v>0.87</v>
      </c>
      <c r="F562" s="28">
        <v>15.419999999999998</v>
      </c>
      <c r="G562" s="7">
        <v>78.599999999999994</v>
      </c>
      <c r="H562" s="7">
        <v>3.3000000000000002E-2</v>
      </c>
      <c r="I562" s="15">
        <v>0</v>
      </c>
      <c r="J562" s="6">
        <v>0</v>
      </c>
      <c r="K562" s="15">
        <v>0.51</v>
      </c>
      <c r="L562" s="6">
        <v>5.7</v>
      </c>
      <c r="M562" s="15">
        <v>19.5</v>
      </c>
      <c r="N562" s="15">
        <v>3.9</v>
      </c>
      <c r="O562" s="6">
        <v>0.36</v>
      </c>
      <c r="P562" s="158" t="s">
        <v>133</v>
      </c>
    </row>
    <row r="563" spans="1:18" ht="16.5" thickBot="1" x14ac:dyDescent="0.3">
      <c r="A563" s="114" t="s">
        <v>112</v>
      </c>
      <c r="B563" s="93"/>
      <c r="C563" s="78">
        <v>590</v>
      </c>
      <c r="D563" s="17">
        <f>SUM(D558:D562)</f>
        <v>17.435000000000002</v>
      </c>
      <c r="E563" s="17">
        <f t="shared" ref="E563:O563" si="103">SUM(E558:E562)</f>
        <v>20.349999999999998</v>
      </c>
      <c r="F563" s="17">
        <f t="shared" si="103"/>
        <v>81.540000000000006</v>
      </c>
      <c r="G563" s="17">
        <f t="shared" si="103"/>
        <v>610.29999999999995</v>
      </c>
      <c r="H563" s="17">
        <f t="shared" si="103"/>
        <v>0.27999999999999992</v>
      </c>
      <c r="I563" s="17">
        <f t="shared" si="103"/>
        <v>14.968999999999994</v>
      </c>
      <c r="J563" s="17">
        <f t="shared" si="103"/>
        <v>156.51999999999998</v>
      </c>
      <c r="K563" s="17">
        <f t="shared" si="103"/>
        <v>5.6029999999999998</v>
      </c>
      <c r="L563" s="17">
        <f t="shared" si="103"/>
        <v>334.60799999999989</v>
      </c>
      <c r="M563" s="17">
        <f t="shared" si="103"/>
        <v>587.19100000000003</v>
      </c>
      <c r="N563" s="17">
        <f t="shared" si="103"/>
        <v>112.374</v>
      </c>
      <c r="O563" s="17">
        <f t="shared" si="103"/>
        <v>7.5724999999999998</v>
      </c>
      <c r="P563" s="177"/>
    </row>
    <row r="564" spans="1:18" ht="31.5" x14ac:dyDescent="0.25">
      <c r="A564" s="2"/>
      <c r="B564" s="11" t="s">
        <v>113</v>
      </c>
      <c r="C564" s="38"/>
      <c r="D564" s="19"/>
      <c r="E564" s="28"/>
      <c r="F564" s="6"/>
      <c r="G564" s="15"/>
      <c r="H564" s="6"/>
      <c r="I564" s="15"/>
      <c r="J564" s="6"/>
      <c r="K564" s="15"/>
      <c r="L564" s="6"/>
      <c r="M564" s="15"/>
      <c r="N564" s="15"/>
      <c r="O564" s="6"/>
      <c r="P564" s="175"/>
    </row>
    <row r="565" spans="1:18" ht="16.5" thickBot="1" x14ac:dyDescent="0.3">
      <c r="A565" s="13" t="s">
        <v>53</v>
      </c>
      <c r="B565" s="44"/>
      <c r="C565" s="38">
        <v>200</v>
      </c>
      <c r="D565" s="30">
        <v>5.8</v>
      </c>
      <c r="E565" s="28">
        <v>5</v>
      </c>
      <c r="F565" s="6">
        <v>9.6</v>
      </c>
      <c r="G565" s="15">
        <v>107</v>
      </c>
      <c r="H565" s="6">
        <v>3.5999999999999997E-2</v>
      </c>
      <c r="I565" s="15">
        <v>6.3E-2</v>
      </c>
      <c r="J565" s="6">
        <v>36</v>
      </c>
      <c r="K565" s="15">
        <v>0</v>
      </c>
      <c r="L565" s="6">
        <v>223.2</v>
      </c>
      <c r="M565" s="15">
        <v>165.6</v>
      </c>
      <c r="N565" s="15">
        <v>25.2</v>
      </c>
      <c r="O565" s="6">
        <v>0.18</v>
      </c>
      <c r="P565" s="158" t="s">
        <v>178</v>
      </c>
    </row>
    <row r="566" spans="1:18" ht="16.5" thickBot="1" x14ac:dyDescent="0.3">
      <c r="A566" s="114" t="s">
        <v>112</v>
      </c>
      <c r="B566" s="93"/>
      <c r="C566" s="97" t="s">
        <v>175</v>
      </c>
      <c r="D566" s="97">
        <f t="shared" ref="D566:O566" si="104">D565</f>
        <v>5.8</v>
      </c>
      <c r="E566" s="97">
        <f t="shared" si="104"/>
        <v>5</v>
      </c>
      <c r="F566" s="97">
        <f t="shared" si="104"/>
        <v>9.6</v>
      </c>
      <c r="G566" s="97">
        <f t="shared" si="104"/>
        <v>107</v>
      </c>
      <c r="H566" s="97">
        <f t="shared" si="104"/>
        <v>3.5999999999999997E-2</v>
      </c>
      <c r="I566" s="97">
        <f t="shared" si="104"/>
        <v>6.3E-2</v>
      </c>
      <c r="J566" s="97">
        <f t="shared" si="104"/>
        <v>36</v>
      </c>
      <c r="K566" s="97">
        <f t="shared" si="104"/>
        <v>0</v>
      </c>
      <c r="L566" s="97">
        <f t="shared" si="104"/>
        <v>223.2</v>
      </c>
      <c r="M566" s="97">
        <f t="shared" si="104"/>
        <v>165.6</v>
      </c>
      <c r="N566" s="97">
        <f t="shared" si="104"/>
        <v>25.2</v>
      </c>
      <c r="O566" s="97">
        <f t="shared" si="104"/>
        <v>0.18</v>
      </c>
      <c r="P566" s="177"/>
      <c r="R566" s="126"/>
    </row>
    <row r="567" spans="1:18" ht="24.75" thickBot="1" x14ac:dyDescent="0.3">
      <c r="A567" s="224" t="s">
        <v>298</v>
      </c>
      <c r="B567" s="225"/>
      <c r="C567" s="78">
        <f>C563+C566</f>
        <v>790</v>
      </c>
      <c r="D567" s="17">
        <f>D563+D566</f>
        <v>23.235000000000003</v>
      </c>
      <c r="E567" s="17">
        <f t="shared" ref="E567:O567" si="105">E563+E566</f>
        <v>25.349999999999998</v>
      </c>
      <c r="F567" s="17">
        <f t="shared" si="105"/>
        <v>91.14</v>
      </c>
      <c r="G567" s="17">
        <f t="shared" si="105"/>
        <v>717.3</v>
      </c>
      <c r="H567" s="17">
        <f t="shared" si="105"/>
        <v>0.31599999999999989</v>
      </c>
      <c r="I567" s="17">
        <f t="shared" si="105"/>
        <v>15.031999999999995</v>
      </c>
      <c r="J567" s="17">
        <f t="shared" si="105"/>
        <v>192.51999999999998</v>
      </c>
      <c r="K567" s="17">
        <f t="shared" si="105"/>
        <v>5.6029999999999998</v>
      </c>
      <c r="L567" s="17">
        <f t="shared" si="105"/>
        <v>557.80799999999988</v>
      </c>
      <c r="M567" s="17">
        <f t="shared" si="105"/>
        <v>752.79100000000005</v>
      </c>
      <c r="N567" s="17">
        <f t="shared" si="105"/>
        <v>137.57399999999998</v>
      </c>
      <c r="O567" s="17">
        <f t="shared" si="105"/>
        <v>7.7524999999999995</v>
      </c>
      <c r="P567" s="177"/>
      <c r="Q567" s="103">
        <f>G567/2350</f>
        <v>0.30523404255319148</v>
      </c>
      <c r="R567" s="126" t="s">
        <v>262</v>
      </c>
    </row>
    <row r="568" spans="1:18" x14ac:dyDescent="0.25">
      <c r="A568" s="13"/>
      <c r="B568" s="44" t="s">
        <v>10</v>
      </c>
      <c r="C568" s="38"/>
      <c r="D568" s="6"/>
      <c r="E568" s="15"/>
      <c r="F568" s="6"/>
      <c r="G568" s="15"/>
      <c r="H568" s="6"/>
      <c r="I568" s="15"/>
      <c r="J568" s="6"/>
      <c r="K568" s="15"/>
      <c r="L568" s="6"/>
      <c r="M568" s="15"/>
      <c r="N568" s="15"/>
      <c r="O568" s="6"/>
      <c r="P568" s="158"/>
    </row>
    <row r="569" spans="1:18" x14ac:dyDescent="0.25">
      <c r="A569" s="13" t="s">
        <v>81</v>
      </c>
      <c r="B569" s="44"/>
      <c r="C569" s="38">
        <v>60</v>
      </c>
      <c r="D569" s="6">
        <v>0.6552</v>
      </c>
      <c r="E569" s="15">
        <v>3.6252</v>
      </c>
      <c r="F569" s="6">
        <v>2.2662000000000004</v>
      </c>
      <c r="G569" s="15">
        <v>44.34</v>
      </c>
      <c r="H569" s="6">
        <v>1.8600000000000002E-2</v>
      </c>
      <c r="I569" s="15">
        <v>7.9272000000000009</v>
      </c>
      <c r="J569" s="6"/>
      <c r="K569" s="15">
        <v>0.33</v>
      </c>
      <c r="L569" s="6">
        <v>15.255000000000001</v>
      </c>
      <c r="M569" s="15">
        <v>21.375</v>
      </c>
      <c r="N569" s="28">
        <v>11.3028</v>
      </c>
      <c r="O569" s="6">
        <v>0.39779999999999999</v>
      </c>
      <c r="P569" s="158" t="s">
        <v>237</v>
      </c>
    </row>
    <row r="570" spans="1:18" ht="31.5" x14ac:dyDescent="0.25">
      <c r="A570" s="13" t="s">
        <v>295</v>
      </c>
      <c r="B570" s="44"/>
      <c r="C570" s="38" t="s">
        <v>175</v>
      </c>
      <c r="D570" s="148">
        <v>4.0940000000000003</v>
      </c>
      <c r="E570" s="149">
        <v>4.2759999999999998</v>
      </c>
      <c r="F570" s="148">
        <v>12.91</v>
      </c>
      <c r="G570" s="149">
        <v>106.60000000000001</v>
      </c>
      <c r="H570" s="148">
        <v>0.124</v>
      </c>
      <c r="I570" s="149">
        <v>4.6500000000000004</v>
      </c>
      <c r="J570" s="148">
        <v>0</v>
      </c>
      <c r="K570" s="149">
        <v>1.952</v>
      </c>
      <c r="L570" s="148">
        <v>40.22</v>
      </c>
      <c r="M570" s="149">
        <v>110.38</v>
      </c>
      <c r="N570" s="152">
        <v>30.64</v>
      </c>
      <c r="O570" s="148">
        <v>1.444</v>
      </c>
      <c r="P570" s="185" t="s">
        <v>235</v>
      </c>
    </row>
    <row r="571" spans="1:18" x14ac:dyDescent="0.25">
      <c r="A571" s="13" t="s">
        <v>282</v>
      </c>
      <c r="B571" s="44"/>
      <c r="C571" s="38" t="s">
        <v>153</v>
      </c>
      <c r="D571" s="6">
        <v>14.5</v>
      </c>
      <c r="E571" s="15">
        <v>22.19</v>
      </c>
      <c r="F571" s="6">
        <v>4.8899999999999997</v>
      </c>
      <c r="G571" s="15">
        <v>271</v>
      </c>
      <c r="H571" s="6">
        <v>0.03</v>
      </c>
      <c r="I571" s="15">
        <v>0.92</v>
      </c>
      <c r="J571" s="6"/>
      <c r="K571" s="15">
        <v>2.61</v>
      </c>
      <c r="L571" s="6">
        <v>21.81</v>
      </c>
      <c r="M571" s="15">
        <v>154.15</v>
      </c>
      <c r="N571" s="28">
        <v>22.03</v>
      </c>
      <c r="O571" s="6">
        <v>3.06</v>
      </c>
      <c r="P571" s="158" t="s">
        <v>155</v>
      </c>
    </row>
    <row r="572" spans="1:18" ht="31.5" x14ac:dyDescent="0.25">
      <c r="A572" s="13" t="s">
        <v>280</v>
      </c>
      <c r="B572" s="44"/>
      <c r="C572" s="14" t="s">
        <v>209</v>
      </c>
      <c r="D572" s="6">
        <v>5.6834520958083825</v>
      </c>
      <c r="E572" s="15">
        <v>2.8396586826347305</v>
      </c>
      <c r="F572" s="6">
        <v>31.958922155688626</v>
      </c>
      <c r="G572" s="15">
        <v>176.06047904191615</v>
      </c>
      <c r="H572" s="6">
        <v>5.6999999999999988E-2</v>
      </c>
      <c r="I572" s="15"/>
      <c r="J572" s="6"/>
      <c r="K572" s="15">
        <v>0.80543413173652689</v>
      </c>
      <c r="L572" s="6">
        <v>11.910062874251494</v>
      </c>
      <c r="M572" s="15">
        <v>38.065953592814367</v>
      </c>
      <c r="N572" s="6">
        <v>8.6189999999999998</v>
      </c>
      <c r="O572" s="15">
        <v>0.85798802395209584</v>
      </c>
      <c r="P572" s="187" t="s">
        <v>239</v>
      </c>
    </row>
    <row r="573" spans="1:18" x14ac:dyDescent="0.25">
      <c r="A573" s="13" t="s">
        <v>326</v>
      </c>
      <c r="B573" s="44"/>
      <c r="C573" s="38">
        <v>200</v>
      </c>
      <c r="D573" s="6">
        <v>0.34599999999999997</v>
      </c>
      <c r="E573" s="15">
        <v>7.5999999999999998E-2</v>
      </c>
      <c r="F573" s="6">
        <v>17.873999999999995</v>
      </c>
      <c r="G573" s="15">
        <v>74.199999999999989</v>
      </c>
      <c r="H573" s="6">
        <v>2.1999999999999999E-2</v>
      </c>
      <c r="I573" s="15">
        <v>0</v>
      </c>
      <c r="J573" s="6">
        <v>0</v>
      </c>
      <c r="K573" s="15">
        <v>7.5999999999999998E-2</v>
      </c>
      <c r="L573" s="6">
        <v>19.96</v>
      </c>
      <c r="M573" s="15">
        <v>19.36</v>
      </c>
      <c r="N573" s="28">
        <v>8.1199999999999992</v>
      </c>
      <c r="O573" s="6">
        <v>0.41399999999999992</v>
      </c>
      <c r="P573" s="158" t="s">
        <v>240</v>
      </c>
    </row>
    <row r="574" spans="1:18" x14ac:dyDescent="0.25">
      <c r="A574" s="13" t="s">
        <v>11</v>
      </c>
      <c r="B574" s="4"/>
      <c r="C574" s="14">
        <v>50</v>
      </c>
      <c r="D574" s="49">
        <v>3.3</v>
      </c>
      <c r="E574" s="23">
        <v>0.6</v>
      </c>
      <c r="F574" s="65">
        <v>19.8</v>
      </c>
      <c r="G574" s="66">
        <v>99</v>
      </c>
      <c r="H574" s="6">
        <v>8.5000000000000006E-2</v>
      </c>
      <c r="I574" s="15">
        <v>0</v>
      </c>
      <c r="J574" s="6">
        <v>0</v>
      </c>
      <c r="K574" s="15">
        <v>0.7</v>
      </c>
      <c r="L574" s="6">
        <v>14.5</v>
      </c>
      <c r="M574" s="15">
        <v>75</v>
      </c>
      <c r="N574" s="28">
        <v>23.5</v>
      </c>
      <c r="O574" s="15">
        <v>1.95</v>
      </c>
      <c r="P574" s="178" t="s">
        <v>143</v>
      </c>
    </row>
    <row r="575" spans="1:18" ht="16.5" thickBot="1" x14ac:dyDescent="0.3">
      <c r="A575" s="13" t="s">
        <v>25</v>
      </c>
      <c r="B575" s="4"/>
      <c r="C575" s="14">
        <v>40</v>
      </c>
      <c r="D575" s="15">
        <v>3.04</v>
      </c>
      <c r="E575" s="144">
        <v>0.32000000000000006</v>
      </c>
      <c r="F575" s="6">
        <v>19.680000000000003</v>
      </c>
      <c r="G575" s="30">
        <v>94</v>
      </c>
      <c r="H575" s="14">
        <v>4.4000000000000004E-2</v>
      </c>
      <c r="I575" s="58">
        <v>0</v>
      </c>
      <c r="J575" s="14">
        <v>0</v>
      </c>
      <c r="K575" s="14">
        <v>0.44000000000000006</v>
      </c>
      <c r="L575" s="14">
        <v>8</v>
      </c>
      <c r="M575" s="14">
        <v>26</v>
      </c>
      <c r="N575" s="14">
        <v>5.6000000000000005</v>
      </c>
      <c r="O575" s="42">
        <v>0.44000000000000006</v>
      </c>
      <c r="P575" s="176" t="s">
        <v>133</v>
      </c>
    </row>
    <row r="576" spans="1:18" ht="19.5" customHeight="1" thickBot="1" x14ac:dyDescent="0.3">
      <c r="A576" s="114" t="s">
        <v>114</v>
      </c>
      <c r="B576" s="95"/>
      <c r="C576" s="78">
        <v>803</v>
      </c>
      <c r="D576" s="17">
        <v>31.81</v>
      </c>
      <c r="E576" s="17">
        <v>33.1</v>
      </c>
      <c r="F576" s="17">
        <v>127.5</v>
      </c>
      <c r="G576" s="17">
        <f t="shared" ref="G576:O576" si="106">SUM(G569:G575)</f>
        <v>865.2004790419162</v>
      </c>
      <c r="H576" s="17">
        <f t="shared" si="106"/>
        <v>0.38059999999999999</v>
      </c>
      <c r="I576" s="17">
        <f t="shared" si="106"/>
        <v>13.497200000000001</v>
      </c>
      <c r="J576" s="17">
        <f t="shared" si="106"/>
        <v>0</v>
      </c>
      <c r="K576" s="17">
        <f t="shared" si="106"/>
        <v>6.9134341317365262</v>
      </c>
      <c r="L576" s="17">
        <f t="shared" si="106"/>
        <v>131.65506287425148</v>
      </c>
      <c r="M576" s="17">
        <f t="shared" si="106"/>
        <v>444.33095359281435</v>
      </c>
      <c r="N576" s="17">
        <f t="shared" si="106"/>
        <v>109.81180000000001</v>
      </c>
      <c r="O576" s="17">
        <f t="shared" si="106"/>
        <v>8.5637880239520943</v>
      </c>
      <c r="P576" s="177"/>
      <c r="Q576" s="103">
        <f>G576/2350</f>
        <v>0.36817041661358135</v>
      </c>
      <c r="R576" s="129" t="s">
        <v>263</v>
      </c>
    </row>
    <row r="577" spans="1:18" ht="16.5" thickBot="1" x14ac:dyDescent="0.3">
      <c r="A577" s="13" t="s">
        <v>314</v>
      </c>
      <c r="B577" s="44"/>
      <c r="C577" s="162">
        <v>500</v>
      </c>
      <c r="D577" s="161">
        <v>0</v>
      </c>
      <c r="E577" s="160">
        <v>0</v>
      </c>
      <c r="F577" s="159">
        <v>0</v>
      </c>
      <c r="G577" s="161">
        <v>0</v>
      </c>
      <c r="H577" s="161">
        <v>0</v>
      </c>
      <c r="I577" s="161">
        <v>0</v>
      </c>
      <c r="J577" s="161">
        <v>0</v>
      </c>
      <c r="K577" s="161">
        <v>0</v>
      </c>
      <c r="L577" s="161">
        <v>0</v>
      </c>
      <c r="M577" s="161">
        <v>0</v>
      </c>
      <c r="N577" s="161">
        <v>0</v>
      </c>
      <c r="O577" s="161">
        <v>0</v>
      </c>
      <c r="P577" s="158"/>
      <c r="R577" s="129"/>
    </row>
    <row r="578" spans="1:18" ht="21" customHeight="1" thickBot="1" x14ac:dyDescent="0.3">
      <c r="A578" s="72" t="s">
        <v>128</v>
      </c>
      <c r="B578" s="11"/>
      <c r="C578" s="147">
        <f>C563+C566+C576+C577</f>
        <v>2093</v>
      </c>
      <c r="D578" s="80">
        <f t="shared" ref="D578:O578" si="107">D563+D566+D576+D577</f>
        <v>55.045000000000002</v>
      </c>
      <c r="E578" s="80">
        <f t="shared" si="107"/>
        <v>58.45</v>
      </c>
      <c r="F578" s="80">
        <f t="shared" si="107"/>
        <v>218.64</v>
      </c>
      <c r="G578" s="80">
        <f t="shared" si="107"/>
        <v>1582.5004790419162</v>
      </c>
      <c r="H578" s="80">
        <f t="shared" si="107"/>
        <v>0.69659999999999989</v>
      </c>
      <c r="I578" s="80">
        <f t="shared" si="107"/>
        <v>28.529199999999996</v>
      </c>
      <c r="J578" s="80">
        <f t="shared" si="107"/>
        <v>192.51999999999998</v>
      </c>
      <c r="K578" s="80">
        <f t="shared" si="107"/>
        <v>12.516434131736526</v>
      </c>
      <c r="L578" s="80">
        <f t="shared" si="107"/>
        <v>689.46306287425136</v>
      </c>
      <c r="M578" s="80">
        <f t="shared" si="107"/>
        <v>1197.1219535928144</v>
      </c>
      <c r="N578" s="80">
        <f t="shared" si="107"/>
        <v>247.38579999999999</v>
      </c>
      <c r="O578" s="80">
        <f t="shared" si="107"/>
        <v>16.316288023952094</v>
      </c>
      <c r="P578" s="190"/>
      <c r="Q578" s="103">
        <f>G578/2350</f>
        <v>0.67340445916677283</v>
      </c>
      <c r="R578" s="126" t="s">
        <v>264</v>
      </c>
    </row>
    <row r="579" spans="1:18" ht="16.5" thickBot="1" x14ac:dyDescent="0.3">
      <c r="A579" s="250" t="s">
        <v>268</v>
      </c>
      <c r="B579" s="251"/>
      <c r="C579" s="140">
        <f t="shared" ref="C579:O579" si="108">C27+C54+C83+C109+C136+C163+C190+C217+C245+C272+C300+C328+C355+C383+C411+C439+C468+C495+C524+C551+C578</f>
        <v>43540</v>
      </c>
      <c r="D579" s="109">
        <f t="shared" si="108"/>
        <v>1051.7509120040638</v>
      </c>
      <c r="E579" s="109">
        <f t="shared" si="108"/>
        <v>1096.4405337388162</v>
      </c>
      <c r="F579" s="109">
        <f t="shared" si="108"/>
        <v>4436.1821123923364</v>
      </c>
      <c r="G579" s="109">
        <f t="shared" si="108"/>
        <v>31816.866396749952</v>
      </c>
      <c r="H579" s="109">
        <f t="shared" si="108"/>
        <v>15.904623360405441</v>
      </c>
      <c r="I579" s="109">
        <f t="shared" si="108"/>
        <v>1071.0789364395248</v>
      </c>
      <c r="J579" s="109">
        <f t="shared" si="108"/>
        <v>5082.058806334484</v>
      </c>
      <c r="K579" s="109">
        <f t="shared" si="108"/>
        <v>209.93206113340014</v>
      </c>
      <c r="L579" s="109">
        <f t="shared" si="108"/>
        <v>13965.817027415354</v>
      </c>
      <c r="M579" s="109">
        <f t="shared" si="108"/>
        <v>20585.050760436829</v>
      </c>
      <c r="N579" s="109">
        <f t="shared" si="108"/>
        <v>4951.1454795594273</v>
      </c>
      <c r="O579" s="109">
        <f t="shared" si="108"/>
        <v>349.43782525729523</v>
      </c>
      <c r="P579" s="193"/>
    </row>
    <row r="580" spans="1:18" ht="16.5" thickBot="1" x14ac:dyDescent="0.3">
      <c r="A580" s="250" t="s">
        <v>269</v>
      </c>
      <c r="B580" s="252"/>
      <c r="C580" s="141">
        <f>C579/21</f>
        <v>2073.3333333333335</v>
      </c>
      <c r="D580" s="109">
        <f t="shared" ref="D580:O580" si="109">D579/21</f>
        <v>50.083376762098275</v>
      </c>
      <c r="E580" s="109">
        <f t="shared" si="109"/>
        <v>52.211453987562678</v>
      </c>
      <c r="F580" s="109">
        <f t="shared" si="109"/>
        <v>211.24676725677793</v>
      </c>
      <c r="G580" s="109">
        <f t="shared" si="109"/>
        <v>1515.088876035712</v>
      </c>
      <c r="H580" s="109">
        <f t="shared" si="109"/>
        <v>0.75736301716216392</v>
      </c>
      <c r="I580" s="109">
        <f t="shared" si="109"/>
        <v>51.00375887807261</v>
      </c>
      <c r="J580" s="109">
        <f t="shared" si="109"/>
        <v>242.00280030164208</v>
      </c>
      <c r="K580" s="109">
        <f t="shared" si="109"/>
        <v>9.9967648158761975</v>
      </c>
      <c r="L580" s="109">
        <f t="shared" si="109"/>
        <v>665.03890606739787</v>
      </c>
      <c r="M580" s="109">
        <f t="shared" si="109"/>
        <v>980.24051240175379</v>
      </c>
      <c r="N580" s="109">
        <f t="shared" si="109"/>
        <v>235.76883235997272</v>
      </c>
      <c r="O580" s="109">
        <f t="shared" si="109"/>
        <v>16.639896440823584</v>
      </c>
      <c r="P580" s="213"/>
    </row>
    <row r="581" spans="1:18" x14ac:dyDescent="0.25">
      <c r="A581" s="247"/>
      <c r="B581" s="247"/>
      <c r="C581" s="247"/>
      <c r="D581" s="247"/>
      <c r="E581" s="247"/>
      <c r="F581" s="247"/>
      <c r="G581" s="247"/>
      <c r="H581" s="247"/>
      <c r="I581" s="247"/>
      <c r="J581" s="247"/>
      <c r="K581" s="247"/>
      <c r="L581" s="247"/>
      <c r="M581" s="247"/>
      <c r="N581" s="247"/>
      <c r="O581" s="247"/>
      <c r="P581" s="247"/>
    </row>
    <row r="582" spans="1:18" x14ac:dyDescent="0.25">
      <c r="A582" s="248"/>
      <c r="B582" s="248"/>
      <c r="C582" s="248"/>
      <c r="D582" s="248"/>
      <c r="E582" s="248"/>
      <c r="F582" s="248"/>
      <c r="G582" s="248"/>
      <c r="H582" s="248"/>
      <c r="I582" s="248"/>
      <c r="J582" s="248"/>
      <c r="K582" s="248"/>
      <c r="L582" s="248"/>
      <c r="M582" s="248"/>
      <c r="N582" s="248"/>
      <c r="O582" s="248"/>
      <c r="P582" s="248"/>
    </row>
    <row r="583" spans="1:18" x14ac:dyDescent="0.25">
      <c r="A583" s="247"/>
      <c r="B583" s="247"/>
      <c r="C583" s="247"/>
      <c r="D583" s="247"/>
      <c r="E583" s="247"/>
      <c r="F583" s="247"/>
      <c r="G583" s="247"/>
      <c r="H583" s="247"/>
      <c r="I583" s="247"/>
      <c r="J583" s="247"/>
      <c r="K583" s="247"/>
      <c r="L583" s="247"/>
      <c r="M583" s="247"/>
      <c r="N583" s="247"/>
      <c r="O583" s="247"/>
      <c r="P583" s="247"/>
    </row>
    <row r="584" spans="1:18" x14ac:dyDescent="0.25">
      <c r="A584" s="249"/>
      <c r="B584" s="249"/>
      <c r="C584" s="249"/>
      <c r="D584" s="249"/>
      <c r="E584" s="249"/>
      <c r="F584" s="249"/>
      <c r="G584" s="249"/>
      <c r="H584" s="249"/>
      <c r="I584" s="249"/>
      <c r="J584" s="249"/>
      <c r="K584" s="249"/>
      <c r="L584" s="249"/>
      <c r="M584" s="249"/>
      <c r="N584" s="249"/>
      <c r="O584" s="249"/>
      <c r="P584" s="249"/>
    </row>
    <row r="585" spans="1:18" x14ac:dyDescent="0.25">
      <c r="A585" s="247"/>
      <c r="B585" s="247"/>
      <c r="C585" s="247"/>
      <c r="D585" s="247"/>
      <c r="E585" s="247"/>
      <c r="F585" s="247"/>
      <c r="G585" s="247"/>
      <c r="H585" s="247"/>
      <c r="I585" s="247"/>
      <c r="J585" s="247"/>
      <c r="K585" s="247"/>
      <c r="L585" s="247"/>
      <c r="M585" s="247"/>
      <c r="N585" s="247"/>
      <c r="O585" s="247"/>
      <c r="P585" s="247"/>
    </row>
    <row r="586" spans="1:18" x14ac:dyDescent="0.25">
      <c r="A586" s="249"/>
      <c r="B586" s="249"/>
      <c r="C586" s="249"/>
      <c r="D586" s="249"/>
      <c r="E586" s="249"/>
      <c r="F586" s="249"/>
      <c r="G586" s="249"/>
      <c r="H586" s="249"/>
      <c r="I586" s="249"/>
      <c r="J586" s="249"/>
      <c r="K586" s="249"/>
      <c r="L586" s="249"/>
      <c r="M586" s="249"/>
      <c r="N586" s="249"/>
      <c r="O586" s="249"/>
      <c r="P586" s="249"/>
    </row>
    <row r="587" spans="1:18" x14ac:dyDescent="0.25">
      <c r="A587" s="247"/>
      <c r="B587" s="247"/>
      <c r="C587" s="247"/>
      <c r="D587" s="247"/>
      <c r="E587" s="247"/>
      <c r="F587" s="247"/>
      <c r="G587" s="247"/>
      <c r="H587" s="247"/>
      <c r="I587" s="247"/>
      <c r="J587" s="247"/>
      <c r="K587" s="247"/>
      <c r="L587" s="247"/>
      <c r="M587" s="247"/>
      <c r="N587" s="247"/>
      <c r="O587" s="247"/>
      <c r="P587" s="247"/>
    </row>
    <row r="588" spans="1:18" x14ac:dyDescent="0.25">
      <c r="A588" s="249"/>
      <c r="B588" s="249"/>
      <c r="C588" s="249"/>
      <c r="D588" s="249"/>
      <c r="E588" s="249"/>
      <c r="F588" s="249"/>
      <c r="G588" s="249"/>
      <c r="H588" s="249"/>
      <c r="I588" s="249"/>
      <c r="J588" s="249"/>
      <c r="K588" s="249"/>
      <c r="L588" s="249"/>
      <c r="M588" s="249"/>
      <c r="N588" s="249"/>
      <c r="O588" s="249"/>
      <c r="P588" s="249"/>
    </row>
    <row r="589" spans="1:18" x14ac:dyDescent="0.25">
      <c r="A589" s="247"/>
      <c r="B589" s="247"/>
      <c r="C589" s="247"/>
      <c r="D589" s="247"/>
      <c r="E589" s="247"/>
      <c r="F589" s="247"/>
      <c r="G589" s="247"/>
      <c r="H589" s="247"/>
      <c r="I589" s="247"/>
      <c r="J589" s="247"/>
      <c r="K589" s="247"/>
      <c r="L589" s="247"/>
      <c r="M589" s="247"/>
      <c r="N589" s="247"/>
      <c r="O589" s="247"/>
      <c r="P589" s="247"/>
    </row>
    <row r="590" spans="1:18" x14ac:dyDescent="0.25">
      <c r="A590" s="247"/>
      <c r="B590" s="247"/>
      <c r="C590" s="247"/>
      <c r="D590" s="247"/>
      <c r="E590" s="247"/>
      <c r="F590" s="247"/>
      <c r="G590" s="247"/>
      <c r="H590" s="247"/>
      <c r="I590" s="247"/>
      <c r="J590" s="247"/>
      <c r="K590" s="247"/>
      <c r="L590" s="247"/>
      <c r="M590" s="247"/>
      <c r="N590" s="247"/>
      <c r="O590" s="247"/>
      <c r="P590" s="247"/>
    </row>
    <row r="591" spans="1:18" x14ac:dyDescent="0.25">
      <c r="A591" s="247"/>
      <c r="B591" s="247"/>
      <c r="C591" s="247"/>
      <c r="D591" s="247"/>
      <c r="E591" s="247"/>
      <c r="F591" s="247"/>
      <c r="G591" s="247"/>
      <c r="H591" s="247"/>
      <c r="I591" s="247"/>
      <c r="J591" s="247"/>
      <c r="K591" s="247"/>
      <c r="L591" s="247"/>
      <c r="M591" s="247"/>
      <c r="N591" s="247"/>
      <c r="O591" s="247"/>
      <c r="P591" s="247"/>
    </row>
    <row r="592" spans="1:18" x14ac:dyDescent="0.25">
      <c r="A592" s="249"/>
      <c r="B592" s="249"/>
      <c r="C592" s="249"/>
      <c r="D592" s="249"/>
      <c r="E592" s="249"/>
      <c r="F592" s="249"/>
      <c r="G592" s="249"/>
      <c r="H592" s="249"/>
      <c r="I592" s="249"/>
      <c r="J592" s="249"/>
      <c r="K592" s="249"/>
      <c r="L592" s="249"/>
      <c r="M592" s="249"/>
      <c r="N592" s="249"/>
      <c r="O592" s="249"/>
      <c r="P592" s="249"/>
      <c r="Q592" s="63"/>
    </row>
    <row r="593" spans="1:17" x14ac:dyDescent="0.25">
      <c r="A593" s="247"/>
      <c r="B593" s="247"/>
      <c r="C593" s="247"/>
      <c r="D593" s="247"/>
      <c r="E593" s="247"/>
      <c r="F593" s="247"/>
      <c r="G593" s="247"/>
      <c r="H593" s="247"/>
      <c r="I593" s="247"/>
      <c r="J593" s="247"/>
      <c r="K593" s="247"/>
      <c r="L593" s="247"/>
      <c r="M593" s="247"/>
      <c r="N593" s="247"/>
      <c r="O593" s="247"/>
      <c r="P593" s="247"/>
      <c r="Q593" s="63"/>
    </row>
    <row r="594" spans="1:17" x14ac:dyDescent="0.25">
      <c r="A594" s="247"/>
      <c r="B594" s="247"/>
      <c r="C594" s="247"/>
      <c r="D594" s="247"/>
      <c r="E594" s="247"/>
      <c r="F594" s="247"/>
      <c r="G594" s="247"/>
      <c r="H594" s="247"/>
      <c r="I594" s="247"/>
      <c r="J594" s="247"/>
      <c r="K594" s="247"/>
      <c r="L594" s="247"/>
      <c r="M594" s="247"/>
      <c r="N594" s="247"/>
      <c r="O594" s="247"/>
      <c r="P594" s="247"/>
      <c r="Q594" s="63"/>
    </row>
    <row r="595" spans="1:17" x14ac:dyDescent="0.25">
      <c r="A595" s="247"/>
      <c r="B595" s="247"/>
      <c r="C595" s="247"/>
      <c r="D595" s="247"/>
      <c r="E595" s="247"/>
      <c r="F595" s="247"/>
      <c r="G595" s="247"/>
      <c r="H595" s="247"/>
      <c r="I595" s="247"/>
      <c r="J595" s="247"/>
      <c r="K595" s="247"/>
      <c r="L595" s="247"/>
      <c r="M595" s="247"/>
      <c r="N595" s="247"/>
      <c r="O595" s="247"/>
      <c r="P595" s="247"/>
      <c r="Q595" s="63"/>
    </row>
    <row r="596" spans="1:17" x14ac:dyDescent="0.25">
      <c r="A596" s="247"/>
      <c r="B596" s="247"/>
      <c r="C596" s="247"/>
      <c r="D596" s="247"/>
      <c r="E596" s="247"/>
      <c r="F596" s="247"/>
      <c r="G596" s="247"/>
      <c r="H596" s="247"/>
      <c r="I596" s="247"/>
      <c r="J596" s="247"/>
      <c r="K596" s="247"/>
      <c r="L596" s="247"/>
      <c r="M596" s="247"/>
      <c r="N596" s="247"/>
      <c r="O596" s="247"/>
      <c r="P596" s="247"/>
      <c r="Q596" s="63"/>
    </row>
    <row r="597" spans="1:17" x14ac:dyDescent="0.25">
      <c r="A597" s="247"/>
      <c r="B597" s="247"/>
      <c r="C597" s="247"/>
      <c r="D597" s="247"/>
      <c r="E597" s="247"/>
      <c r="F597" s="247"/>
      <c r="G597" s="247"/>
      <c r="H597" s="247"/>
      <c r="I597" s="247"/>
      <c r="J597" s="247"/>
      <c r="K597" s="247"/>
      <c r="L597" s="247"/>
      <c r="M597" s="247"/>
      <c r="N597" s="247"/>
      <c r="O597" s="247"/>
      <c r="P597" s="247"/>
      <c r="Q597" s="63"/>
    </row>
    <row r="598" spans="1:17" x14ac:dyDescent="0.25">
      <c r="A598" s="247"/>
      <c r="B598" s="247"/>
      <c r="C598" s="247"/>
      <c r="D598" s="247"/>
      <c r="E598" s="247"/>
      <c r="F598" s="247"/>
      <c r="G598" s="247"/>
      <c r="H598" s="247"/>
      <c r="I598" s="247"/>
      <c r="J598" s="247"/>
      <c r="K598" s="247"/>
      <c r="L598" s="247"/>
      <c r="M598" s="247"/>
      <c r="N598" s="247"/>
      <c r="O598" s="247"/>
      <c r="P598" s="247"/>
      <c r="Q598" s="63"/>
    </row>
    <row r="599" spans="1:17" x14ac:dyDescent="0.25">
      <c r="A599" s="247"/>
      <c r="B599" s="247"/>
      <c r="C599" s="247"/>
      <c r="D599" s="247"/>
      <c r="E599" s="247"/>
      <c r="F599" s="247"/>
      <c r="G599" s="247"/>
      <c r="H599" s="247"/>
      <c r="I599" s="247"/>
      <c r="J599" s="247"/>
      <c r="K599" s="247"/>
      <c r="L599" s="247"/>
      <c r="M599" s="247"/>
      <c r="N599" s="247"/>
      <c r="O599" s="247"/>
      <c r="P599" s="247"/>
      <c r="Q599" s="63"/>
    </row>
    <row r="600" spans="1:17" x14ac:dyDescent="0.25">
      <c r="A600" s="247"/>
      <c r="B600" s="247"/>
      <c r="C600" s="247"/>
      <c r="D600" s="247"/>
      <c r="E600" s="247"/>
      <c r="F600" s="247"/>
      <c r="G600" s="247"/>
      <c r="H600" s="247"/>
      <c r="I600" s="247"/>
      <c r="J600" s="247"/>
      <c r="K600" s="247"/>
      <c r="L600" s="247"/>
      <c r="M600" s="247"/>
      <c r="N600" s="247"/>
      <c r="O600" s="247"/>
      <c r="P600" s="247"/>
      <c r="Q600" s="63"/>
    </row>
    <row r="601" spans="1:17" x14ac:dyDescent="0.25">
      <c r="A601" s="247"/>
      <c r="B601" s="247"/>
      <c r="C601" s="247"/>
      <c r="D601" s="247"/>
      <c r="E601" s="247"/>
      <c r="F601" s="247"/>
      <c r="G601" s="247"/>
      <c r="H601" s="247"/>
      <c r="I601" s="247"/>
      <c r="J601" s="247"/>
      <c r="K601" s="247"/>
      <c r="L601" s="247"/>
      <c r="M601" s="247"/>
      <c r="N601" s="247"/>
      <c r="O601" s="247"/>
      <c r="P601" s="247"/>
      <c r="Q601" s="63"/>
    </row>
    <row r="602" spans="1:17" x14ac:dyDescent="0.25">
      <c r="A602" s="247"/>
      <c r="B602" s="247"/>
      <c r="C602" s="247"/>
      <c r="D602" s="247"/>
      <c r="E602" s="247"/>
      <c r="F602" s="247"/>
      <c r="G602" s="247"/>
      <c r="H602" s="247"/>
      <c r="I602" s="247"/>
      <c r="J602" s="247"/>
      <c r="K602" s="247"/>
      <c r="L602" s="247"/>
      <c r="M602" s="247"/>
      <c r="N602" s="247"/>
      <c r="O602" s="247"/>
      <c r="P602" s="247"/>
      <c r="Q602" s="63"/>
    </row>
    <row r="603" spans="1:17" x14ac:dyDescent="0.25">
      <c r="A603" s="247"/>
      <c r="B603" s="247"/>
      <c r="C603" s="247"/>
      <c r="D603" s="247"/>
      <c r="E603" s="247"/>
      <c r="F603" s="247"/>
      <c r="G603" s="247"/>
      <c r="H603" s="247"/>
      <c r="I603" s="247"/>
      <c r="J603" s="247"/>
      <c r="K603" s="247"/>
      <c r="L603" s="247"/>
      <c r="M603" s="247"/>
      <c r="N603" s="247"/>
      <c r="O603" s="247"/>
      <c r="P603" s="247"/>
      <c r="Q603" s="63"/>
    </row>
    <row r="604" spans="1:17" x14ac:dyDescent="0.25">
      <c r="P604" s="174"/>
      <c r="Q604" s="63"/>
    </row>
    <row r="605" spans="1:17" x14ac:dyDescent="0.25">
      <c r="P605" s="174"/>
      <c r="Q605" s="63"/>
    </row>
    <row r="606" spans="1:17" x14ac:dyDescent="0.25">
      <c r="A606" s="70"/>
      <c r="D606" s="87"/>
      <c r="E606" s="87"/>
      <c r="F606" s="87"/>
      <c r="G606" s="87"/>
      <c r="P606" s="174"/>
      <c r="Q606" s="63"/>
    </row>
    <row r="607" spans="1:17" x14ac:dyDescent="0.25">
      <c r="A607" s="70"/>
      <c r="D607" s="87"/>
      <c r="E607" s="87"/>
      <c r="F607" s="87"/>
      <c r="G607" s="87"/>
      <c r="P607" s="174"/>
      <c r="Q607" s="63"/>
    </row>
    <row r="608" spans="1:17" x14ac:dyDescent="0.25">
      <c r="A608" s="70"/>
      <c r="D608" s="87"/>
      <c r="E608" s="87"/>
      <c r="F608" s="87"/>
      <c r="G608" s="87"/>
      <c r="P608" s="174"/>
      <c r="Q608" s="63"/>
    </row>
    <row r="609" spans="1:17" x14ac:dyDescent="0.25">
      <c r="A609" s="70"/>
      <c r="D609" s="87"/>
      <c r="E609" s="87"/>
      <c r="F609" s="87"/>
      <c r="G609" s="87"/>
      <c r="P609" s="174"/>
      <c r="Q609" s="63"/>
    </row>
    <row r="610" spans="1:17" x14ac:dyDescent="0.25">
      <c r="P610" s="174"/>
      <c r="Q610" s="63"/>
    </row>
    <row r="611" spans="1:17" x14ac:dyDescent="0.25">
      <c r="A611" s="70"/>
      <c r="P611" s="174"/>
      <c r="Q611" s="63"/>
    </row>
    <row r="612" spans="1:17" x14ac:dyDescent="0.25">
      <c r="P612" s="174"/>
      <c r="Q612" s="63"/>
    </row>
    <row r="613" spans="1:17" x14ac:dyDescent="0.25">
      <c r="P613" s="174"/>
      <c r="Q613" s="63"/>
    </row>
    <row r="614" spans="1:17" x14ac:dyDescent="0.25">
      <c r="P614" s="174"/>
      <c r="Q614" s="63"/>
    </row>
    <row r="615" spans="1:17" x14ac:dyDescent="0.25">
      <c r="A615" s="70"/>
      <c r="D615" s="87"/>
      <c r="E615" s="87"/>
      <c r="F615" s="87"/>
      <c r="G615" s="87"/>
      <c r="P615" s="174"/>
      <c r="Q615" s="63"/>
    </row>
    <row r="616" spans="1:17" x14ac:dyDescent="0.25">
      <c r="P616" s="174"/>
      <c r="Q616" s="63"/>
    </row>
    <row r="617" spans="1:17" x14ac:dyDescent="0.25">
      <c r="A617" s="70"/>
      <c r="P617" s="174"/>
      <c r="Q617" s="63"/>
    </row>
    <row r="618" spans="1:17" x14ac:dyDescent="0.25">
      <c r="P618" s="174"/>
      <c r="Q618" s="63"/>
    </row>
    <row r="619" spans="1:17" x14ac:dyDescent="0.25">
      <c r="A619" s="70"/>
      <c r="B619" s="92"/>
      <c r="C619" s="90"/>
      <c r="D619" s="87"/>
      <c r="E619" s="87"/>
      <c r="F619" s="87"/>
      <c r="G619" s="87"/>
      <c r="P619" s="174"/>
      <c r="Q619" s="63"/>
    </row>
    <row r="620" spans="1:17" x14ac:dyDescent="0.25">
      <c r="P620" s="174"/>
      <c r="Q620" s="63"/>
    </row>
    <row r="621" spans="1:17" x14ac:dyDescent="0.25">
      <c r="P621" s="174"/>
      <c r="Q621" s="63"/>
    </row>
    <row r="622" spans="1:17" x14ac:dyDescent="0.25">
      <c r="A622" s="70"/>
      <c r="D622" s="87"/>
      <c r="E622" s="87"/>
      <c r="F622" s="87"/>
      <c r="G622" s="87"/>
      <c r="P622" s="174"/>
      <c r="Q622" s="63"/>
    </row>
    <row r="623" spans="1:17" x14ac:dyDescent="0.25">
      <c r="P623" s="174"/>
      <c r="Q623" s="63"/>
    </row>
    <row r="624" spans="1:17" x14ac:dyDescent="0.25">
      <c r="A624" s="70"/>
      <c r="B624" s="92"/>
      <c r="P624" s="174"/>
      <c r="Q624" s="63"/>
    </row>
    <row r="625" spans="1:17" x14ac:dyDescent="0.25">
      <c r="A625" s="70"/>
      <c r="B625" s="92"/>
      <c r="P625" s="174"/>
      <c r="Q625" s="63"/>
    </row>
    <row r="626" spans="1:17" x14ac:dyDescent="0.25">
      <c r="A626" s="70"/>
      <c r="B626" s="92"/>
      <c r="P626" s="174"/>
      <c r="Q626" s="63"/>
    </row>
    <row r="627" spans="1:17" x14ac:dyDescent="0.25">
      <c r="A627" s="70"/>
      <c r="B627" s="92"/>
      <c r="P627" s="174"/>
      <c r="Q627" s="63"/>
    </row>
    <row r="628" spans="1:17" x14ac:dyDescent="0.25">
      <c r="A628" s="70"/>
      <c r="B628" s="92"/>
      <c r="P628" s="174"/>
      <c r="Q628" s="63"/>
    </row>
    <row r="629" spans="1:17" x14ac:dyDescent="0.25">
      <c r="P629" s="174"/>
      <c r="Q629" s="63"/>
    </row>
    <row r="630" spans="1:17" x14ac:dyDescent="0.25">
      <c r="P630" s="174"/>
      <c r="Q630" s="63"/>
    </row>
    <row r="631" spans="1:17" x14ac:dyDescent="0.25">
      <c r="C631" s="90"/>
      <c r="P631" s="174"/>
      <c r="Q631" s="63"/>
    </row>
    <row r="632" spans="1:17" x14ac:dyDescent="0.25">
      <c r="A632" s="70"/>
      <c r="B632" s="92"/>
      <c r="P632" s="174"/>
      <c r="Q632" s="63"/>
    </row>
    <row r="633" spans="1:17" x14ac:dyDescent="0.25">
      <c r="P633" s="174"/>
      <c r="Q633" s="63"/>
    </row>
    <row r="634" spans="1:17" x14ac:dyDescent="0.25">
      <c r="P634" s="174"/>
      <c r="Q634" s="63"/>
    </row>
    <row r="635" spans="1:17" x14ac:dyDescent="0.25">
      <c r="P635" s="174"/>
      <c r="Q635" s="63"/>
    </row>
    <row r="636" spans="1:17" x14ac:dyDescent="0.25">
      <c r="P636" s="174"/>
      <c r="Q636" s="63"/>
    </row>
    <row r="637" spans="1:17" x14ac:dyDescent="0.25">
      <c r="P637" s="174"/>
      <c r="Q637" s="63"/>
    </row>
    <row r="638" spans="1:17" x14ac:dyDescent="0.25">
      <c r="P638" s="174"/>
      <c r="Q638" s="63"/>
    </row>
    <row r="639" spans="1:17" x14ac:dyDescent="0.25">
      <c r="P639" s="174"/>
      <c r="Q639" s="63"/>
    </row>
    <row r="640" spans="1:17" x14ac:dyDescent="0.25">
      <c r="A640" s="70"/>
      <c r="B640" s="92"/>
      <c r="C640" s="90"/>
      <c r="D640" s="87"/>
      <c r="E640" s="87"/>
      <c r="F640" s="87"/>
      <c r="G640" s="87"/>
      <c r="P640" s="174"/>
      <c r="Q640" s="63"/>
    </row>
    <row r="641" spans="1:17" x14ac:dyDescent="0.25">
      <c r="A641" s="70"/>
      <c r="B641" s="92"/>
      <c r="C641" s="90"/>
      <c r="D641" s="87"/>
      <c r="E641" s="87"/>
      <c r="F641" s="87"/>
      <c r="G641" s="87"/>
      <c r="P641" s="174"/>
      <c r="Q641" s="63"/>
    </row>
    <row r="642" spans="1:17" x14ac:dyDescent="0.25">
      <c r="A642" s="70"/>
      <c r="B642" s="92"/>
      <c r="C642" s="90"/>
      <c r="D642" s="87"/>
      <c r="E642" s="87"/>
      <c r="F642" s="87"/>
      <c r="G642" s="87"/>
      <c r="P642" s="174"/>
      <c r="Q642" s="63"/>
    </row>
    <row r="643" spans="1:17" x14ac:dyDescent="0.25">
      <c r="P643" s="174"/>
      <c r="Q643" s="63"/>
    </row>
    <row r="644" spans="1:17" x14ac:dyDescent="0.25">
      <c r="A644" s="70"/>
      <c r="P644" s="174"/>
      <c r="Q644" s="63"/>
    </row>
    <row r="645" spans="1:17" x14ac:dyDescent="0.25">
      <c r="G645" s="87"/>
      <c r="P645" s="174"/>
      <c r="Q645" s="63"/>
    </row>
    <row r="646" spans="1:17" x14ac:dyDescent="0.25">
      <c r="P646" s="174"/>
      <c r="Q646" s="63"/>
    </row>
    <row r="647" spans="1:17" x14ac:dyDescent="0.25">
      <c r="P647" s="174"/>
      <c r="Q647" s="63"/>
    </row>
    <row r="648" spans="1:17" x14ac:dyDescent="0.25">
      <c r="P648" s="174"/>
      <c r="Q648" s="63"/>
    </row>
    <row r="649" spans="1:17" x14ac:dyDescent="0.25">
      <c r="P649" s="174"/>
      <c r="Q649" s="63"/>
    </row>
    <row r="650" spans="1:17" x14ac:dyDescent="0.25">
      <c r="P650" s="174"/>
      <c r="Q650" s="63"/>
    </row>
    <row r="651" spans="1:17" x14ac:dyDescent="0.25">
      <c r="P651" s="174"/>
      <c r="Q651" s="63"/>
    </row>
    <row r="652" spans="1:17" x14ac:dyDescent="0.25">
      <c r="P652" s="174"/>
      <c r="Q652" s="63"/>
    </row>
    <row r="653" spans="1:17" x14ac:dyDescent="0.25">
      <c r="P653" s="174"/>
      <c r="Q653" s="63"/>
    </row>
    <row r="654" spans="1:17" x14ac:dyDescent="0.25">
      <c r="A654" s="70"/>
      <c r="D654" s="87"/>
      <c r="E654" s="87"/>
      <c r="F654" s="87"/>
      <c r="G654" s="87"/>
      <c r="P654" s="174"/>
      <c r="Q654" s="63"/>
    </row>
    <row r="655" spans="1:17" x14ac:dyDescent="0.25">
      <c r="A655" s="70"/>
      <c r="D655" s="87"/>
      <c r="E655" s="87"/>
      <c r="F655" s="87"/>
      <c r="G655" s="87"/>
      <c r="P655" s="174"/>
      <c r="Q655" s="63"/>
    </row>
    <row r="656" spans="1:17" x14ac:dyDescent="0.25">
      <c r="A656" s="70"/>
      <c r="D656" s="87"/>
      <c r="E656" s="87"/>
      <c r="F656" s="87"/>
      <c r="G656" s="87"/>
      <c r="P656" s="174"/>
      <c r="Q656" s="63"/>
    </row>
    <row r="657" spans="1:17" x14ac:dyDescent="0.25">
      <c r="A657" s="70"/>
      <c r="D657" s="87"/>
      <c r="E657" s="87"/>
      <c r="F657" s="87"/>
      <c r="G657" s="87"/>
      <c r="P657" s="174"/>
      <c r="Q657" s="63"/>
    </row>
    <row r="658" spans="1:17" x14ac:dyDescent="0.25">
      <c r="P658" s="174"/>
      <c r="Q658" s="63"/>
    </row>
    <row r="659" spans="1:17" x14ac:dyDescent="0.25">
      <c r="A659" s="70"/>
      <c r="P659" s="174"/>
      <c r="Q659" s="63"/>
    </row>
    <row r="660" spans="1:17" x14ac:dyDescent="0.25">
      <c r="P660" s="174"/>
      <c r="Q660" s="63"/>
    </row>
    <row r="661" spans="1:17" x14ac:dyDescent="0.25">
      <c r="P661" s="174"/>
      <c r="Q661" s="63"/>
    </row>
    <row r="662" spans="1:17" x14ac:dyDescent="0.25">
      <c r="P662" s="174"/>
      <c r="Q662" s="63"/>
    </row>
    <row r="663" spans="1:17" x14ac:dyDescent="0.25">
      <c r="A663" s="70"/>
      <c r="D663" s="87"/>
      <c r="E663" s="87"/>
      <c r="F663" s="87"/>
      <c r="G663" s="87"/>
      <c r="P663" s="174"/>
      <c r="Q663" s="63"/>
    </row>
    <row r="664" spans="1:17" x14ac:dyDescent="0.25">
      <c r="A664" s="70"/>
      <c r="D664" s="87"/>
      <c r="E664" s="87"/>
      <c r="F664" s="87"/>
      <c r="G664" s="87"/>
      <c r="P664" s="174"/>
      <c r="Q664" s="63"/>
    </row>
    <row r="665" spans="1:17" x14ac:dyDescent="0.25">
      <c r="A665" s="70"/>
      <c r="D665" s="87"/>
      <c r="E665" s="87"/>
      <c r="F665" s="87"/>
      <c r="G665" s="87"/>
      <c r="P665" s="174"/>
      <c r="Q665" s="63"/>
    </row>
    <row r="666" spans="1:17" x14ac:dyDescent="0.25">
      <c r="A666" s="70"/>
      <c r="P666" s="174"/>
      <c r="Q666" s="63"/>
    </row>
    <row r="667" spans="1:17" x14ac:dyDescent="0.25">
      <c r="A667" s="70"/>
      <c r="B667" s="92"/>
      <c r="C667" s="90"/>
      <c r="D667" s="87"/>
      <c r="E667" s="87"/>
      <c r="F667" s="87"/>
      <c r="G667" s="87"/>
      <c r="P667" s="174"/>
      <c r="Q667" s="63"/>
    </row>
    <row r="668" spans="1:17" x14ac:dyDescent="0.25">
      <c r="P668" s="174"/>
      <c r="Q668" s="63"/>
    </row>
    <row r="669" spans="1:17" x14ac:dyDescent="0.25">
      <c r="P669" s="174"/>
      <c r="Q669" s="63"/>
    </row>
    <row r="670" spans="1:17" x14ac:dyDescent="0.25">
      <c r="P670" s="174"/>
      <c r="Q670" s="63"/>
    </row>
    <row r="671" spans="1:17" x14ac:dyDescent="0.25">
      <c r="P671" s="174"/>
      <c r="Q671" s="63"/>
    </row>
    <row r="672" spans="1:17" x14ac:dyDescent="0.25">
      <c r="P672" s="174"/>
      <c r="Q672" s="63"/>
    </row>
    <row r="673" spans="1:17" x14ac:dyDescent="0.25">
      <c r="A673" s="70"/>
      <c r="D673" s="87"/>
      <c r="E673" s="87"/>
      <c r="F673" s="87"/>
      <c r="G673" s="87"/>
      <c r="P673" s="174"/>
      <c r="Q673" s="63"/>
    </row>
    <row r="674" spans="1:17" x14ac:dyDescent="0.25">
      <c r="P674" s="174"/>
      <c r="Q674" s="63"/>
    </row>
    <row r="675" spans="1:17" x14ac:dyDescent="0.25">
      <c r="P675" s="174"/>
      <c r="Q675" s="63"/>
    </row>
    <row r="676" spans="1:17" x14ac:dyDescent="0.25">
      <c r="P676" s="174"/>
      <c r="Q676" s="63"/>
    </row>
    <row r="677" spans="1:17" x14ac:dyDescent="0.25">
      <c r="P677" s="174"/>
      <c r="Q677" s="63"/>
    </row>
    <row r="678" spans="1:17" x14ac:dyDescent="0.25">
      <c r="P678" s="174"/>
      <c r="Q678" s="63"/>
    </row>
    <row r="679" spans="1:17" x14ac:dyDescent="0.25">
      <c r="P679" s="174"/>
      <c r="Q679" s="63"/>
    </row>
    <row r="680" spans="1:17" x14ac:dyDescent="0.25">
      <c r="C680" s="90"/>
      <c r="P680" s="174"/>
      <c r="Q680" s="63"/>
    </row>
    <row r="681" spans="1:17" x14ac:dyDescent="0.25">
      <c r="A681" s="70"/>
      <c r="B681" s="92"/>
      <c r="P681" s="174"/>
      <c r="Q681" s="63"/>
    </row>
    <row r="682" spans="1:17" x14ac:dyDescent="0.25">
      <c r="P682" s="174"/>
      <c r="Q682" s="63"/>
    </row>
    <row r="683" spans="1:17" x14ac:dyDescent="0.25">
      <c r="P683" s="174"/>
      <c r="Q683" s="63"/>
    </row>
    <row r="684" spans="1:17" x14ac:dyDescent="0.25">
      <c r="P684" s="174"/>
      <c r="Q684" s="63"/>
    </row>
    <row r="685" spans="1:17" x14ac:dyDescent="0.25">
      <c r="P685" s="174"/>
      <c r="Q685" s="63"/>
    </row>
    <row r="686" spans="1:17" x14ac:dyDescent="0.25">
      <c r="P686" s="174"/>
      <c r="Q686" s="63"/>
    </row>
    <row r="687" spans="1:17" x14ac:dyDescent="0.25">
      <c r="P687" s="174"/>
      <c r="Q687" s="63"/>
    </row>
    <row r="688" spans="1:17" x14ac:dyDescent="0.25">
      <c r="A688" s="70"/>
      <c r="B688" s="92"/>
      <c r="C688" s="90"/>
      <c r="D688" s="87"/>
      <c r="E688" s="87"/>
      <c r="F688" s="87"/>
      <c r="G688" s="87"/>
      <c r="P688" s="174"/>
      <c r="Q688" s="63"/>
    </row>
    <row r="689" spans="1:17" x14ac:dyDescent="0.25">
      <c r="A689" s="70"/>
      <c r="B689" s="92"/>
      <c r="C689" s="90"/>
      <c r="D689" s="87"/>
      <c r="E689" s="87"/>
      <c r="F689" s="87"/>
      <c r="G689" s="87"/>
      <c r="P689" s="174"/>
      <c r="Q689" s="63"/>
    </row>
    <row r="690" spans="1:17" x14ac:dyDescent="0.25">
      <c r="P690" s="174"/>
      <c r="Q690" s="63"/>
    </row>
    <row r="691" spans="1:17" x14ac:dyDescent="0.25">
      <c r="A691" s="70"/>
      <c r="P691" s="174"/>
      <c r="Q691" s="63"/>
    </row>
    <row r="692" spans="1:17" x14ac:dyDescent="0.25">
      <c r="P692" s="174"/>
      <c r="Q692" s="63"/>
    </row>
    <row r="693" spans="1:17" x14ac:dyDescent="0.25">
      <c r="P693" s="174"/>
      <c r="Q693" s="63"/>
    </row>
    <row r="694" spans="1:17" x14ac:dyDescent="0.25">
      <c r="P694" s="174"/>
      <c r="Q694" s="63"/>
    </row>
    <row r="695" spans="1:17" x14ac:dyDescent="0.25">
      <c r="P695" s="174"/>
      <c r="Q695" s="63"/>
    </row>
    <row r="696" spans="1:17" x14ac:dyDescent="0.25">
      <c r="P696" s="174"/>
      <c r="Q696" s="63"/>
    </row>
    <row r="697" spans="1:17" x14ac:dyDescent="0.25">
      <c r="P697" s="174"/>
      <c r="Q697" s="63"/>
    </row>
    <row r="698" spans="1:17" x14ac:dyDescent="0.25">
      <c r="P698" s="174"/>
      <c r="Q698" s="63"/>
    </row>
    <row r="699" spans="1:17" x14ac:dyDescent="0.25">
      <c r="P699" s="174"/>
      <c r="Q699" s="63"/>
    </row>
    <row r="700" spans="1:17" x14ac:dyDescent="0.25">
      <c r="A700" s="70"/>
      <c r="D700" s="87"/>
      <c r="E700" s="87"/>
      <c r="F700" s="87"/>
      <c r="G700" s="87"/>
      <c r="P700" s="174"/>
      <c r="Q700" s="63"/>
    </row>
    <row r="701" spans="1:17" x14ac:dyDescent="0.25">
      <c r="A701" s="70"/>
      <c r="D701" s="87"/>
      <c r="E701" s="87"/>
      <c r="F701" s="87"/>
      <c r="G701" s="87"/>
      <c r="P701" s="174"/>
      <c r="Q701" s="63"/>
    </row>
    <row r="702" spans="1:17" x14ac:dyDescent="0.25">
      <c r="P702" s="174"/>
      <c r="Q702" s="63"/>
    </row>
    <row r="703" spans="1:17" x14ac:dyDescent="0.25">
      <c r="A703" s="70"/>
      <c r="P703" s="174"/>
      <c r="Q703" s="63"/>
    </row>
    <row r="704" spans="1:17" x14ac:dyDescent="0.25">
      <c r="P704" s="174"/>
      <c r="Q704" s="63"/>
    </row>
    <row r="705" spans="1:17" x14ac:dyDescent="0.25">
      <c r="P705" s="174"/>
      <c r="Q705" s="63"/>
    </row>
    <row r="706" spans="1:17" x14ac:dyDescent="0.25">
      <c r="P706" s="174"/>
      <c r="Q706" s="63"/>
    </row>
    <row r="707" spans="1:17" x14ac:dyDescent="0.25">
      <c r="A707" s="70"/>
      <c r="D707" s="87"/>
      <c r="E707" s="87"/>
      <c r="F707" s="87"/>
      <c r="G707" s="87"/>
      <c r="P707" s="174"/>
      <c r="Q707" s="63"/>
    </row>
    <row r="708" spans="1:17" x14ac:dyDescent="0.25">
      <c r="P708" s="174"/>
      <c r="Q708" s="63"/>
    </row>
    <row r="709" spans="1:17" x14ac:dyDescent="0.25">
      <c r="A709" s="70"/>
      <c r="P709" s="174"/>
      <c r="Q709" s="63"/>
    </row>
    <row r="710" spans="1:17" x14ac:dyDescent="0.25">
      <c r="P710" s="174"/>
      <c r="Q710" s="63"/>
    </row>
    <row r="711" spans="1:17" x14ac:dyDescent="0.25">
      <c r="A711" s="70"/>
      <c r="B711" s="92"/>
      <c r="C711" s="90"/>
      <c r="D711" s="87"/>
      <c r="E711" s="87"/>
      <c r="F711" s="87"/>
      <c r="G711" s="87"/>
      <c r="P711" s="174"/>
      <c r="Q711" s="63"/>
    </row>
    <row r="712" spans="1:17" x14ac:dyDescent="0.25">
      <c r="P712" s="174"/>
      <c r="Q712" s="63"/>
    </row>
    <row r="713" spans="1:17" x14ac:dyDescent="0.25">
      <c r="P713" s="174"/>
      <c r="Q713" s="63"/>
    </row>
    <row r="714" spans="1:17" x14ac:dyDescent="0.25">
      <c r="P714" s="174"/>
      <c r="Q714" s="63"/>
    </row>
    <row r="715" spans="1:17" x14ac:dyDescent="0.25">
      <c r="P715" s="174"/>
      <c r="Q715" s="63"/>
    </row>
    <row r="716" spans="1:17" x14ac:dyDescent="0.25">
      <c r="P716" s="174"/>
      <c r="Q716" s="63"/>
    </row>
    <row r="717" spans="1:17" x14ac:dyDescent="0.25">
      <c r="A717" s="70"/>
      <c r="D717" s="87"/>
      <c r="E717" s="87"/>
      <c r="F717" s="87"/>
      <c r="G717" s="87"/>
      <c r="P717" s="174"/>
      <c r="Q717" s="63"/>
    </row>
    <row r="718" spans="1:17" x14ac:dyDescent="0.25">
      <c r="P718" s="174"/>
      <c r="Q718" s="63"/>
    </row>
    <row r="719" spans="1:17" x14ac:dyDescent="0.25">
      <c r="P719" s="174"/>
      <c r="Q719" s="63"/>
    </row>
    <row r="720" spans="1:17" x14ac:dyDescent="0.25">
      <c r="P720" s="174"/>
      <c r="Q720" s="63"/>
    </row>
    <row r="721" spans="1:17" x14ac:dyDescent="0.25">
      <c r="P721" s="174"/>
      <c r="Q721" s="63"/>
    </row>
    <row r="722" spans="1:17" x14ac:dyDescent="0.25">
      <c r="P722" s="174"/>
      <c r="Q722" s="63"/>
    </row>
    <row r="723" spans="1:17" x14ac:dyDescent="0.25">
      <c r="P723" s="174"/>
      <c r="Q723" s="63"/>
    </row>
    <row r="724" spans="1:17" x14ac:dyDescent="0.25">
      <c r="P724" s="174"/>
      <c r="Q724" s="63"/>
    </row>
    <row r="725" spans="1:17" x14ac:dyDescent="0.25">
      <c r="P725" s="174"/>
      <c r="Q725" s="63"/>
    </row>
    <row r="726" spans="1:17" x14ac:dyDescent="0.25">
      <c r="P726" s="174"/>
      <c r="Q726" s="63"/>
    </row>
    <row r="727" spans="1:17" x14ac:dyDescent="0.25">
      <c r="A727" s="70"/>
      <c r="B727" s="92"/>
      <c r="P727" s="174"/>
      <c r="Q727" s="63"/>
    </row>
    <row r="728" spans="1:17" x14ac:dyDescent="0.25">
      <c r="P728" s="174"/>
      <c r="Q728" s="63"/>
    </row>
    <row r="729" spans="1:17" x14ac:dyDescent="0.25">
      <c r="P729" s="174"/>
      <c r="Q729" s="63"/>
    </row>
    <row r="730" spans="1:17" x14ac:dyDescent="0.25">
      <c r="A730" s="70"/>
      <c r="B730" s="92"/>
      <c r="C730" s="90"/>
      <c r="D730" s="87"/>
      <c r="E730" s="87"/>
      <c r="F730" s="87"/>
      <c r="G730" s="87"/>
      <c r="P730" s="174"/>
      <c r="Q730" s="63"/>
    </row>
    <row r="731" spans="1:17" x14ac:dyDescent="0.25">
      <c r="P731" s="174"/>
      <c r="Q731" s="63"/>
    </row>
    <row r="732" spans="1:17" x14ac:dyDescent="0.25">
      <c r="A732" s="70"/>
      <c r="B732" s="92"/>
      <c r="C732" s="90"/>
      <c r="D732" s="87"/>
      <c r="E732" s="87"/>
      <c r="F732" s="87"/>
      <c r="P732" s="174"/>
      <c r="Q732" s="63"/>
    </row>
    <row r="733" spans="1:17" x14ac:dyDescent="0.25">
      <c r="A733" s="70"/>
      <c r="B733" s="92"/>
      <c r="C733" s="90"/>
      <c r="D733" s="87"/>
      <c r="E733" s="87"/>
      <c r="F733" s="87"/>
      <c r="P733" s="174"/>
      <c r="Q733" s="63"/>
    </row>
    <row r="734" spans="1:17" x14ac:dyDescent="0.25">
      <c r="A734" s="70"/>
      <c r="B734" s="92"/>
      <c r="C734" s="90"/>
      <c r="D734" s="87"/>
      <c r="E734" s="87"/>
      <c r="F734" s="87"/>
      <c r="P734" s="174"/>
      <c r="Q734" s="63"/>
    </row>
    <row r="735" spans="1:17" x14ac:dyDescent="0.25">
      <c r="A735" s="70"/>
      <c r="B735" s="92"/>
      <c r="C735" s="90"/>
      <c r="D735" s="87"/>
      <c r="E735" s="87"/>
      <c r="F735" s="87"/>
      <c r="P735" s="174"/>
      <c r="Q735" s="63"/>
    </row>
    <row r="736" spans="1:17" x14ac:dyDescent="0.25">
      <c r="A736" s="70"/>
      <c r="B736" s="92"/>
      <c r="C736" s="90"/>
      <c r="D736" s="87"/>
      <c r="E736" s="87"/>
      <c r="F736" s="87"/>
      <c r="P736" s="174"/>
      <c r="Q736" s="63"/>
    </row>
    <row r="737" spans="1:17" x14ac:dyDescent="0.25">
      <c r="A737" s="70"/>
      <c r="B737" s="92"/>
      <c r="C737" s="90"/>
      <c r="D737" s="87"/>
      <c r="E737" s="87"/>
      <c r="F737" s="87"/>
      <c r="P737" s="174"/>
      <c r="Q737" s="63"/>
    </row>
    <row r="738" spans="1:17" x14ac:dyDescent="0.25">
      <c r="B738" s="92"/>
      <c r="C738" s="90"/>
      <c r="D738" s="87"/>
      <c r="E738" s="87"/>
      <c r="F738" s="87"/>
      <c r="P738" s="174"/>
      <c r="Q738" s="63"/>
    </row>
    <row r="739" spans="1:17" x14ac:dyDescent="0.25">
      <c r="B739" s="92"/>
      <c r="C739" s="90"/>
      <c r="D739" s="87"/>
      <c r="E739" s="87"/>
      <c r="P739" s="174"/>
      <c r="Q739" s="63"/>
    </row>
    <row r="740" spans="1:17" x14ac:dyDescent="0.25">
      <c r="A740" s="33"/>
      <c r="B740" s="44"/>
      <c r="C740" s="91"/>
      <c r="D740" s="51"/>
      <c r="E740" s="51"/>
      <c r="F740" s="51"/>
      <c r="G740" s="51"/>
      <c r="P740" s="174"/>
      <c r="Q740" s="63"/>
    </row>
    <row r="741" spans="1:17" x14ac:dyDescent="0.25">
      <c r="A741" s="70"/>
      <c r="B741" s="92"/>
      <c r="C741" s="90"/>
      <c r="D741" s="87"/>
      <c r="E741" s="87"/>
      <c r="F741" s="87"/>
      <c r="G741" s="87"/>
      <c r="P741" s="174"/>
      <c r="Q741" s="63"/>
    </row>
    <row r="742" spans="1:17" x14ac:dyDescent="0.25">
      <c r="A742" s="70"/>
      <c r="B742" s="92"/>
      <c r="C742" s="90"/>
      <c r="D742" s="87"/>
      <c r="E742" s="87"/>
      <c r="F742" s="87"/>
      <c r="G742" s="87"/>
      <c r="P742" s="174"/>
      <c r="Q742" s="63"/>
    </row>
    <row r="743" spans="1:17" x14ac:dyDescent="0.25">
      <c r="A743" s="70"/>
      <c r="B743" s="92"/>
      <c r="C743" s="90"/>
      <c r="D743" s="87"/>
      <c r="E743" s="87"/>
      <c r="F743" s="87"/>
      <c r="G743" s="87"/>
      <c r="P743" s="174"/>
      <c r="Q743" s="63"/>
    </row>
    <row r="744" spans="1:17" x14ac:dyDescent="0.25">
      <c r="A744" s="70"/>
      <c r="B744" s="92"/>
      <c r="C744" s="90"/>
      <c r="D744" s="87"/>
      <c r="E744" s="87"/>
      <c r="F744" s="87"/>
      <c r="P744" s="174"/>
      <c r="Q744" s="63"/>
    </row>
    <row r="745" spans="1:17" x14ac:dyDescent="0.25">
      <c r="A745" s="70"/>
      <c r="B745" s="92"/>
      <c r="C745" s="90"/>
      <c r="D745" s="87"/>
      <c r="E745" s="87"/>
      <c r="F745" s="87"/>
      <c r="P745" s="174"/>
      <c r="Q745" s="63"/>
    </row>
    <row r="746" spans="1:17" x14ac:dyDescent="0.25">
      <c r="P746" s="174"/>
      <c r="Q746" s="63"/>
    </row>
    <row r="747" spans="1:17" x14ac:dyDescent="0.25">
      <c r="P747" s="174"/>
      <c r="Q747" s="63"/>
    </row>
    <row r="748" spans="1:17" x14ac:dyDescent="0.25">
      <c r="P748" s="174"/>
      <c r="Q748" s="63"/>
    </row>
    <row r="749" spans="1:17" x14ac:dyDescent="0.25">
      <c r="P749" s="174"/>
      <c r="Q749" s="63"/>
    </row>
    <row r="750" spans="1:17" x14ac:dyDescent="0.25">
      <c r="P750" s="174"/>
      <c r="Q750" s="63"/>
    </row>
    <row r="751" spans="1:17" x14ac:dyDescent="0.25">
      <c r="P751" s="174"/>
      <c r="Q751" s="63"/>
    </row>
    <row r="752" spans="1:17" x14ac:dyDescent="0.25">
      <c r="A752" s="70"/>
      <c r="B752" s="92"/>
      <c r="C752" s="90"/>
      <c r="D752" s="87"/>
      <c r="E752" s="87"/>
      <c r="F752" s="87"/>
      <c r="G752" s="87"/>
      <c r="P752" s="174"/>
      <c r="Q752" s="63"/>
    </row>
    <row r="753" spans="1:17" x14ac:dyDescent="0.25">
      <c r="A753" s="70"/>
      <c r="B753" s="92"/>
      <c r="C753" s="90"/>
      <c r="D753" s="87"/>
      <c r="E753" s="87"/>
      <c r="F753" s="87"/>
      <c r="G753" s="87"/>
      <c r="P753" s="174"/>
      <c r="Q753" s="63"/>
    </row>
    <row r="754" spans="1:17" x14ac:dyDescent="0.25">
      <c r="A754" s="70"/>
      <c r="B754" s="92"/>
      <c r="C754" s="90"/>
      <c r="D754" s="87"/>
      <c r="E754" s="87"/>
      <c r="F754" s="87"/>
      <c r="G754" s="87"/>
      <c r="P754" s="174"/>
      <c r="Q754" s="63"/>
    </row>
    <row r="755" spans="1:17" x14ac:dyDescent="0.25">
      <c r="A755" s="70"/>
      <c r="B755" s="92"/>
      <c r="C755" s="90"/>
      <c r="D755" s="87"/>
      <c r="E755" s="87"/>
      <c r="F755" s="87"/>
      <c r="G755" s="87"/>
      <c r="P755" s="174"/>
      <c r="Q755" s="63"/>
    </row>
    <row r="756" spans="1:17" x14ac:dyDescent="0.25">
      <c r="A756" s="70"/>
      <c r="B756" s="92"/>
      <c r="C756" s="90"/>
      <c r="D756" s="87"/>
      <c r="E756" s="87"/>
      <c r="F756" s="87"/>
      <c r="G756" s="87"/>
      <c r="P756" s="174"/>
      <c r="Q756" s="63"/>
    </row>
    <row r="757" spans="1:17" x14ac:dyDescent="0.25">
      <c r="C757" s="90"/>
      <c r="P757" s="174"/>
      <c r="Q757" s="63"/>
    </row>
    <row r="758" spans="1:17" x14ac:dyDescent="0.25">
      <c r="C758" s="90"/>
      <c r="P758" s="174"/>
      <c r="Q758" s="63"/>
    </row>
    <row r="759" spans="1:17" x14ac:dyDescent="0.25">
      <c r="C759" s="90"/>
      <c r="P759" s="174"/>
      <c r="Q759" s="63"/>
    </row>
    <row r="760" spans="1:17" x14ac:dyDescent="0.25">
      <c r="P760" s="174"/>
      <c r="Q760" s="63"/>
    </row>
    <row r="761" spans="1:17" x14ac:dyDescent="0.25">
      <c r="P761" s="174"/>
      <c r="Q761" s="63"/>
    </row>
    <row r="762" spans="1:17" x14ac:dyDescent="0.25">
      <c r="P762" s="174"/>
      <c r="Q762" s="63"/>
    </row>
    <row r="763" spans="1:17" x14ac:dyDescent="0.25">
      <c r="P763" s="174"/>
      <c r="Q763" s="63"/>
    </row>
    <row r="764" spans="1:17" x14ac:dyDescent="0.25">
      <c r="P764" s="174"/>
      <c r="Q764" s="63"/>
    </row>
    <row r="765" spans="1:17" x14ac:dyDescent="0.25">
      <c r="P765" s="174"/>
      <c r="Q765" s="63"/>
    </row>
    <row r="766" spans="1:17" x14ac:dyDescent="0.25">
      <c r="A766" s="70"/>
      <c r="B766" s="92"/>
      <c r="C766" s="90"/>
      <c r="D766" s="87"/>
      <c r="E766" s="87"/>
      <c r="F766" s="87"/>
      <c r="G766" s="87"/>
      <c r="P766" s="174"/>
      <c r="Q766" s="63"/>
    </row>
    <row r="767" spans="1:17" x14ac:dyDescent="0.25">
      <c r="A767" s="70"/>
      <c r="B767" s="92"/>
      <c r="C767" s="90"/>
      <c r="D767" s="87"/>
      <c r="E767" s="87"/>
      <c r="F767" s="87"/>
      <c r="G767" s="87"/>
      <c r="P767" s="174"/>
      <c r="Q767" s="63"/>
    </row>
    <row r="768" spans="1:17" x14ac:dyDescent="0.25">
      <c r="A768" s="70"/>
      <c r="B768" s="92"/>
      <c r="C768" s="90"/>
      <c r="D768" s="87"/>
      <c r="E768" s="87"/>
      <c r="F768" s="87"/>
      <c r="G768" s="87"/>
      <c r="P768" s="174"/>
      <c r="Q768" s="63"/>
    </row>
    <row r="769" spans="1:17" x14ac:dyDescent="0.25">
      <c r="A769" s="70"/>
      <c r="B769" s="92"/>
      <c r="C769" s="90"/>
      <c r="D769" s="87"/>
      <c r="E769" s="87"/>
      <c r="F769" s="87"/>
      <c r="G769" s="87"/>
      <c r="P769" s="174"/>
      <c r="Q769" s="63"/>
    </row>
    <row r="770" spans="1:17" x14ac:dyDescent="0.25">
      <c r="A770" s="70"/>
      <c r="B770" s="92"/>
      <c r="C770" s="90"/>
      <c r="D770" s="87"/>
      <c r="E770" s="87"/>
      <c r="F770" s="87"/>
      <c r="G770" s="87"/>
      <c r="P770" s="174"/>
      <c r="Q770" s="63"/>
    </row>
    <row r="771" spans="1:17" x14ac:dyDescent="0.25">
      <c r="P771" s="174"/>
      <c r="Q771" s="63"/>
    </row>
    <row r="772" spans="1:17" x14ac:dyDescent="0.25">
      <c r="P772" s="174"/>
      <c r="Q772" s="63"/>
    </row>
    <row r="773" spans="1:17" x14ac:dyDescent="0.25">
      <c r="P773" s="174"/>
      <c r="Q773" s="63"/>
    </row>
    <row r="774" spans="1:17" x14ac:dyDescent="0.25">
      <c r="A774" s="70"/>
      <c r="B774" s="92"/>
      <c r="C774" s="90"/>
      <c r="D774" s="87"/>
      <c r="E774" s="87"/>
      <c r="F774" s="87"/>
      <c r="G774" s="87"/>
      <c r="P774" s="174"/>
      <c r="Q774" s="63"/>
    </row>
    <row r="775" spans="1:17" x14ac:dyDescent="0.25">
      <c r="A775" s="70"/>
      <c r="B775" s="92"/>
      <c r="C775" s="90"/>
      <c r="D775" s="87"/>
      <c r="E775" s="87"/>
      <c r="F775" s="87"/>
      <c r="G775" s="87"/>
      <c r="P775" s="174"/>
      <c r="Q775" s="63"/>
    </row>
    <row r="776" spans="1:17" x14ac:dyDescent="0.25">
      <c r="A776" s="70"/>
      <c r="D776" s="87"/>
      <c r="E776" s="87"/>
      <c r="F776" s="87"/>
      <c r="G776" s="87"/>
      <c r="P776" s="174"/>
      <c r="Q776" s="63"/>
    </row>
    <row r="777" spans="1:17" x14ac:dyDescent="0.25">
      <c r="A777" s="70"/>
      <c r="D777" s="87"/>
      <c r="E777" s="87"/>
      <c r="F777" s="87"/>
      <c r="G777" s="87"/>
      <c r="P777" s="174"/>
      <c r="Q777" s="63"/>
    </row>
    <row r="778" spans="1:17" x14ac:dyDescent="0.25">
      <c r="A778" s="70"/>
      <c r="D778" s="87"/>
      <c r="E778" s="87"/>
      <c r="F778" s="87"/>
      <c r="G778" s="87"/>
      <c r="P778" s="174"/>
      <c r="Q778" s="63"/>
    </row>
    <row r="779" spans="1:17" x14ac:dyDescent="0.25">
      <c r="A779" s="70"/>
      <c r="B779" s="92"/>
      <c r="C779" s="90"/>
      <c r="D779" s="87"/>
      <c r="E779" s="87"/>
      <c r="F779" s="87"/>
      <c r="P779" s="174"/>
      <c r="Q779" s="63"/>
    </row>
    <row r="780" spans="1:17" x14ac:dyDescent="0.25">
      <c r="A780" s="70"/>
      <c r="B780" s="92"/>
      <c r="C780" s="90"/>
      <c r="D780" s="87"/>
      <c r="E780" s="87"/>
      <c r="F780" s="87"/>
      <c r="P780" s="174"/>
      <c r="Q780" s="63"/>
    </row>
    <row r="781" spans="1:17" x14ac:dyDescent="0.25">
      <c r="A781" s="70"/>
      <c r="B781" s="92"/>
      <c r="C781" s="90"/>
      <c r="D781" s="87"/>
      <c r="E781" s="87"/>
      <c r="F781" s="87"/>
      <c r="P781" s="174"/>
      <c r="Q781" s="63"/>
    </row>
    <row r="782" spans="1:17" x14ac:dyDescent="0.25">
      <c r="A782" s="70"/>
      <c r="B782" s="92"/>
      <c r="C782" s="90"/>
      <c r="D782" s="87"/>
      <c r="E782" s="87"/>
      <c r="F782" s="87"/>
      <c r="P782" s="174"/>
      <c r="Q782" s="63"/>
    </row>
    <row r="783" spans="1:17" x14ac:dyDescent="0.25">
      <c r="A783" s="70"/>
      <c r="B783" s="92"/>
      <c r="C783" s="90"/>
      <c r="D783" s="87"/>
      <c r="E783" s="87"/>
      <c r="F783" s="87"/>
      <c r="P783" s="174"/>
      <c r="Q783" s="63"/>
    </row>
    <row r="784" spans="1:17" x14ac:dyDescent="0.25">
      <c r="A784" s="70"/>
      <c r="B784" s="92"/>
      <c r="C784" s="90"/>
      <c r="D784" s="87"/>
      <c r="E784" s="87"/>
      <c r="F784" s="87"/>
      <c r="P784" s="174"/>
      <c r="Q784" s="63"/>
    </row>
    <row r="785" spans="1:17" x14ac:dyDescent="0.25">
      <c r="P785" s="174"/>
      <c r="Q785" s="63"/>
    </row>
    <row r="786" spans="1:17" x14ac:dyDescent="0.25">
      <c r="P786" s="174"/>
      <c r="Q786" s="63"/>
    </row>
    <row r="787" spans="1:17" x14ac:dyDescent="0.25">
      <c r="P787" s="174"/>
      <c r="Q787" s="63"/>
    </row>
    <row r="788" spans="1:17" x14ac:dyDescent="0.25">
      <c r="P788" s="174"/>
      <c r="Q788" s="63"/>
    </row>
    <row r="789" spans="1:17" x14ac:dyDescent="0.25">
      <c r="P789" s="174"/>
      <c r="Q789" s="63"/>
    </row>
    <row r="790" spans="1:17" x14ac:dyDescent="0.25">
      <c r="P790" s="174"/>
      <c r="Q790" s="63"/>
    </row>
    <row r="791" spans="1:17" x14ac:dyDescent="0.25">
      <c r="A791" s="70"/>
      <c r="B791" s="92"/>
      <c r="C791" s="90"/>
      <c r="D791" s="87"/>
      <c r="E791" s="87"/>
      <c r="F791" s="87"/>
      <c r="G791" s="87"/>
      <c r="P791" s="174"/>
      <c r="Q791" s="63"/>
    </row>
    <row r="792" spans="1:17" x14ac:dyDescent="0.25">
      <c r="A792" s="70"/>
      <c r="B792" s="92"/>
      <c r="C792" s="90"/>
      <c r="D792" s="87"/>
      <c r="E792" s="87"/>
      <c r="F792" s="87"/>
      <c r="G792" s="87"/>
      <c r="P792" s="174"/>
      <c r="Q792" s="63"/>
    </row>
    <row r="793" spans="1:17" x14ac:dyDescent="0.25">
      <c r="A793" s="70"/>
      <c r="B793" s="92"/>
      <c r="C793" s="90"/>
      <c r="D793" s="87"/>
      <c r="E793" s="87"/>
      <c r="F793" s="87"/>
      <c r="G793" s="87"/>
      <c r="P793" s="174"/>
      <c r="Q793" s="63"/>
    </row>
    <row r="794" spans="1:17" x14ac:dyDescent="0.25">
      <c r="A794" s="70"/>
      <c r="B794" s="92"/>
      <c r="C794" s="90"/>
      <c r="D794" s="87"/>
      <c r="E794" s="87"/>
      <c r="F794" s="87"/>
      <c r="G794" s="87"/>
      <c r="P794" s="174"/>
      <c r="Q794" s="63"/>
    </row>
    <row r="795" spans="1:17" x14ac:dyDescent="0.25">
      <c r="A795" s="70"/>
      <c r="B795" s="92"/>
      <c r="C795" s="90"/>
      <c r="D795" s="87"/>
      <c r="E795" s="87"/>
      <c r="F795" s="87"/>
      <c r="P795" s="174"/>
      <c r="Q795" s="63"/>
    </row>
    <row r="796" spans="1:17" x14ac:dyDescent="0.25">
      <c r="P796" s="174"/>
      <c r="Q796" s="63"/>
    </row>
    <row r="797" spans="1:17" x14ac:dyDescent="0.25">
      <c r="P797" s="174"/>
      <c r="Q797" s="63"/>
    </row>
    <row r="798" spans="1:17" x14ac:dyDescent="0.25">
      <c r="P798" s="174"/>
      <c r="Q798" s="63"/>
    </row>
    <row r="799" spans="1:17" x14ac:dyDescent="0.25">
      <c r="P799" s="174"/>
      <c r="Q799" s="63"/>
    </row>
    <row r="800" spans="1:17" x14ac:dyDescent="0.25">
      <c r="P800" s="174"/>
      <c r="Q800" s="63"/>
    </row>
    <row r="801" spans="1:17" x14ac:dyDescent="0.25">
      <c r="P801" s="174"/>
      <c r="Q801" s="63"/>
    </row>
    <row r="802" spans="1:17" x14ac:dyDescent="0.25">
      <c r="P802" s="174"/>
      <c r="Q802" s="63"/>
    </row>
    <row r="803" spans="1:17" x14ac:dyDescent="0.25">
      <c r="P803" s="174"/>
      <c r="Q803" s="63"/>
    </row>
    <row r="804" spans="1:17" x14ac:dyDescent="0.25">
      <c r="P804" s="174"/>
      <c r="Q804" s="63"/>
    </row>
    <row r="805" spans="1:17" x14ac:dyDescent="0.25">
      <c r="A805" s="70"/>
      <c r="D805" s="87"/>
      <c r="E805" s="87"/>
      <c r="F805" s="87"/>
      <c r="G805" s="87"/>
      <c r="P805" s="174"/>
      <c r="Q805" s="63"/>
    </row>
    <row r="806" spans="1:17" x14ac:dyDescent="0.25">
      <c r="A806" s="70"/>
      <c r="D806" s="87"/>
      <c r="E806" s="87"/>
      <c r="F806" s="87"/>
      <c r="G806" s="87"/>
      <c r="P806" s="174"/>
      <c r="Q806" s="63"/>
    </row>
    <row r="807" spans="1:17" x14ac:dyDescent="0.25">
      <c r="A807" s="70"/>
      <c r="D807" s="87"/>
      <c r="E807" s="87"/>
      <c r="F807" s="87"/>
      <c r="G807" s="87"/>
      <c r="P807" s="174"/>
      <c r="Q807" s="63"/>
    </row>
    <row r="808" spans="1:17" x14ac:dyDescent="0.25">
      <c r="A808" s="70"/>
      <c r="D808" s="87"/>
      <c r="E808" s="87"/>
      <c r="F808" s="87"/>
      <c r="G808" s="87"/>
      <c r="P808" s="174"/>
      <c r="Q808" s="63"/>
    </row>
    <row r="809" spans="1:17" x14ac:dyDescent="0.25">
      <c r="A809" s="70"/>
      <c r="B809" s="92"/>
      <c r="C809" s="90"/>
      <c r="D809" s="87"/>
      <c r="E809" s="87"/>
      <c r="F809" s="87"/>
      <c r="P809" s="174"/>
      <c r="Q809" s="63"/>
    </row>
    <row r="810" spans="1:17" x14ac:dyDescent="0.25">
      <c r="P810" s="174"/>
      <c r="Q810" s="63"/>
    </row>
    <row r="811" spans="1:17" x14ac:dyDescent="0.25">
      <c r="P811" s="174"/>
      <c r="Q811" s="63"/>
    </row>
    <row r="812" spans="1:17" x14ac:dyDescent="0.25">
      <c r="P812" s="174"/>
      <c r="Q812" s="63"/>
    </row>
    <row r="813" spans="1:17" x14ac:dyDescent="0.25">
      <c r="A813" s="70"/>
      <c r="D813" s="87"/>
      <c r="E813" s="87"/>
      <c r="F813" s="87"/>
      <c r="G813" s="87"/>
      <c r="P813" s="174"/>
      <c r="Q813" s="63"/>
    </row>
    <row r="814" spans="1:17" x14ac:dyDescent="0.25">
      <c r="A814" s="70"/>
      <c r="D814" s="87"/>
      <c r="E814" s="87"/>
      <c r="F814" s="87"/>
      <c r="G814" s="87"/>
      <c r="P814" s="174"/>
      <c r="Q814" s="63"/>
    </row>
    <row r="815" spans="1:17" x14ac:dyDescent="0.25">
      <c r="A815" s="70"/>
      <c r="B815" s="92"/>
      <c r="C815" s="90"/>
      <c r="D815" s="87"/>
      <c r="E815" s="87"/>
      <c r="F815" s="87"/>
      <c r="P815" s="174"/>
      <c r="Q815" s="63"/>
    </row>
    <row r="816" spans="1:17" x14ac:dyDescent="0.25">
      <c r="A816" s="70"/>
      <c r="D816" s="87"/>
      <c r="E816" s="87"/>
      <c r="F816" s="87"/>
      <c r="G816" s="87"/>
      <c r="P816" s="174"/>
      <c r="Q816" s="63"/>
    </row>
    <row r="817" spans="1:17" x14ac:dyDescent="0.25">
      <c r="A817" s="70"/>
      <c r="D817" s="87"/>
      <c r="E817" s="87"/>
      <c r="F817" s="87"/>
      <c r="G817" s="87"/>
      <c r="P817" s="174"/>
      <c r="Q817" s="63"/>
    </row>
    <row r="818" spans="1:17" x14ac:dyDescent="0.25">
      <c r="A818" s="70"/>
      <c r="E818" s="87"/>
      <c r="F818" s="87"/>
      <c r="P818" s="174"/>
      <c r="Q818" s="63"/>
    </row>
    <row r="819" spans="1:17" x14ac:dyDescent="0.25">
      <c r="A819" s="70"/>
      <c r="B819" s="92"/>
      <c r="C819" s="90"/>
      <c r="D819" s="87"/>
      <c r="E819" s="87"/>
      <c r="F819" s="87"/>
      <c r="P819" s="174"/>
      <c r="Q819" s="63"/>
    </row>
    <row r="820" spans="1:17" x14ac:dyDescent="0.25">
      <c r="A820" s="70"/>
      <c r="B820" s="92"/>
      <c r="C820" s="90"/>
      <c r="D820" s="87"/>
      <c r="E820" s="87"/>
      <c r="F820" s="87"/>
      <c r="P820" s="174"/>
      <c r="Q820" s="63"/>
    </row>
    <row r="821" spans="1:17" x14ac:dyDescent="0.25">
      <c r="A821" s="70"/>
      <c r="B821" s="92"/>
      <c r="C821" s="90"/>
      <c r="D821" s="87"/>
      <c r="E821" s="87"/>
      <c r="F821" s="87"/>
      <c r="P821" s="174"/>
      <c r="Q821" s="63"/>
    </row>
    <row r="822" spans="1:17" x14ac:dyDescent="0.25">
      <c r="A822" s="70"/>
      <c r="B822" s="92"/>
      <c r="C822" s="90"/>
      <c r="D822" s="87"/>
      <c r="E822" s="87"/>
      <c r="F822" s="87"/>
      <c r="P822" s="174"/>
      <c r="Q822" s="63"/>
    </row>
    <row r="823" spans="1:17" x14ac:dyDescent="0.25">
      <c r="A823" s="70"/>
      <c r="B823" s="92"/>
      <c r="C823" s="90"/>
      <c r="D823" s="87"/>
      <c r="E823" s="87"/>
      <c r="F823" s="87"/>
      <c r="P823" s="174"/>
      <c r="Q823" s="63"/>
    </row>
    <row r="824" spans="1:17" x14ac:dyDescent="0.25">
      <c r="A824" s="70"/>
      <c r="B824" s="92"/>
      <c r="C824" s="90"/>
      <c r="D824" s="87"/>
      <c r="E824" s="87"/>
      <c r="F824" s="87"/>
      <c r="P824" s="174"/>
      <c r="Q824" s="63"/>
    </row>
    <row r="825" spans="1:17" x14ac:dyDescent="0.25">
      <c r="A825" s="70"/>
      <c r="E825" s="87"/>
      <c r="F825" s="87"/>
      <c r="P825" s="174"/>
      <c r="Q825" s="63"/>
    </row>
    <row r="826" spans="1:17" x14ac:dyDescent="0.25">
      <c r="A826" s="70"/>
      <c r="E826" s="87"/>
      <c r="F826" s="87"/>
      <c r="P826" s="174"/>
      <c r="Q826" s="63"/>
    </row>
    <row r="827" spans="1:17" x14ac:dyDescent="0.25">
      <c r="A827" s="70"/>
      <c r="E827" s="87"/>
      <c r="F827" s="87"/>
      <c r="P827" s="174"/>
      <c r="Q827" s="63"/>
    </row>
    <row r="828" spans="1:17" x14ac:dyDescent="0.25">
      <c r="A828" s="70"/>
      <c r="E828" s="87"/>
      <c r="F828" s="87"/>
      <c r="P828" s="174"/>
      <c r="Q828" s="63"/>
    </row>
    <row r="829" spans="1:17" x14ac:dyDescent="0.25">
      <c r="A829" s="70"/>
      <c r="E829" s="87"/>
      <c r="F829" s="87"/>
      <c r="P829" s="174"/>
      <c r="Q829" s="63"/>
    </row>
    <row r="830" spans="1:17" x14ac:dyDescent="0.25">
      <c r="A830" s="70"/>
      <c r="E830" s="87"/>
      <c r="F830" s="87"/>
      <c r="P830" s="174"/>
      <c r="Q830" s="63"/>
    </row>
    <row r="831" spans="1:17" x14ac:dyDescent="0.25">
      <c r="A831" s="70"/>
      <c r="B831" s="92"/>
      <c r="C831" s="90"/>
      <c r="D831" s="87"/>
      <c r="E831" s="87"/>
      <c r="F831" s="87"/>
      <c r="P831" s="174"/>
      <c r="Q831" s="63"/>
    </row>
    <row r="832" spans="1:17" x14ac:dyDescent="0.25">
      <c r="A832" s="70"/>
      <c r="B832" s="92"/>
      <c r="C832" s="90"/>
      <c r="D832" s="87"/>
      <c r="E832" s="87"/>
      <c r="F832" s="87"/>
      <c r="P832" s="174"/>
      <c r="Q832" s="63"/>
    </row>
    <row r="833" spans="1:17" x14ac:dyDescent="0.25">
      <c r="P833" s="174"/>
      <c r="Q833" s="63"/>
    </row>
    <row r="834" spans="1:17" x14ac:dyDescent="0.25">
      <c r="P834" s="174"/>
      <c r="Q834" s="63"/>
    </row>
    <row r="835" spans="1:17" x14ac:dyDescent="0.25">
      <c r="P835" s="174"/>
      <c r="Q835" s="63"/>
    </row>
    <row r="836" spans="1:17" x14ac:dyDescent="0.25">
      <c r="P836" s="174"/>
      <c r="Q836" s="63"/>
    </row>
    <row r="837" spans="1:17" x14ac:dyDescent="0.25">
      <c r="P837" s="174"/>
      <c r="Q837" s="63"/>
    </row>
    <row r="838" spans="1:17" x14ac:dyDescent="0.25">
      <c r="P838" s="174"/>
      <c r="Q838" s="63"/>
    </row>
    <row r="839" spans="1:17" x14ac:dyDescent="0.25">
      <c r="A839" s="70"/>
      <c r="B839" s="92"/>
      <c r="C839" s="90"/>
      <c r="D839" s="87"/>
      <c r="E839" s="87"/>
      <c r="F839" s="87"/>
      <c r="G839" s="87"/>
      <c r="P839" s="174"/>
      <c r="Q839" s="63"/>
    </row>
    <row r="840" spans="1:17" x14ac:dyDescent="0.25">
      <c r="A840" s="70"/>
      <c r="B840" s="92"/>
      <c r="C840" s="90"/>
      <c r="D840" s="87"/>
      <c r="E840" s="87"/>
      <c r="F840" s="87"/>
      <c r="G840" s="87"/>
      <c r="P840" s="174"/>
      <c r="Q840" s="63"/>
    </row>
    <row r="841" spans="1:17" x14ac:dyDescent="0.25">
      <c r="A841" s="70"/>
      <c r="B841" s="92"/>
      <c r="C841" s="90"/>
      <c r="D841" s="87"/>
      <c r="E841" s="87"/>
      <c r="F841" s="87"/>
      <c r="G841" s="87"/>
      <c r="P841" s="174"/>
      <c r="Q841" s="63"/>
    </row>
    <row r="842" spans="1:17" x14ac:dyDescent="0.25">
      <c r="A842" s="70"/>
      <c r="B842" s="92"/>
      <c r="C842" s="90"/>
      <c r="D842" s="87"/>
      <c r="E842" s="87"/>
      <c r="F842" s="87"/>
      <c r="G842" s="87"/>
      <c r="P842" s="174"/>
      <c r="Q842" s="63"/>
    </row>
    <row r="843" spans="1:17" x14ac:dyDescent="0.25">
      <c r="A843" s="70"/>
      <c r="B843" s="92"/>
      <c r="C843" s="90"/>
      <c r="D843" s="87"/>
      <c r="E843" s="87"/>
      <c r="F843" s="87"/>
      <c r="G843" s="87"/>
      <c r="P843" s="174"/>
      <c r="Q843" s="63"/>
    </row>
    <row r="844" spans="1:17" x14ac:dyDescent="0.25">
      <c r="P844" s="174"/>
      <c r="Q844" s="63"/>
    </row>
    <row r="845" spans="1:17" x14ac:dyDescent="0.25">
      <c r="C845" s="90"/>
      <c r="P845" s="174"/>
      <c r="Q845" s="63"/>
    </row>
    <row r="846" spans="1:17" x14ac:dyDescent="0.25">
      <c r="P846" s="174"/>
      <c r="Q846" s="63"/>
    </row>
    <row r="847" spans="1:17" x14ac:dyDescent="0.25">
      <c r="P847" s="174"/>
      <c r="Q847" s="63"/>
    </row>
    <row r="848" spans="1:17" x14ac:dyDescent="0.25">
      <c r="P848" s="174"/>
      <c r="Q848" s="63"/>
    </row>
    <row r="849" spans="1:17" x14ac:dyDescent="0.25">
      <c r="P849" s="174"/>
      <c r="Q849" s="63"/>
    </row>
    <row r="850" spans="1:17" x14ac:dyDescent="0.25">
      <c r="P850" s="174"/>
      <c r="Q850" s="63"/>
    </row>
    <row r="851" spans="1:17" x14ac:dyDescent="0.25">
      <c r="P851" s="174"/>
      <c r="Q851" s="63"/>
    </row>
    <row r="852" spans="1:17" x14ac:dyDescent="0.25">
      <c r="A852" s="70"/>
      <c r="D852" s="87"/>
      <c r="E852" s="87"/>
      <c r="F852" s="87"/>
      <c r="G852" s="87"/>
      <c r="P852" s="174"/>
      <c r="Q852" s="63"/>
    </row>
    <row r="853" spans="1:17" x14ac:dyDescent="0.25">
      <c r="A853" s="70"/>
      <c r="D853" s="87"/>
      <c r="E853" s="87"/>
      <c r="F853" s="87"/>
      <c r="G853" s="87"/>
      <c r="P853" s="174"/>
      <c r="Q853" s="63"/>
    </row>
    <row r="854" spans="1:17" x14ac:dyDescent="0.25">
      <c r="A854" s="70"/>
      <c r="D854" s="87"/>
      <c r="E854" s="87"/>
      <c r="F854" s="87"/>
      <c r="G854" s="87"/>
      <c r="P854" s="174"/>
      <c r="Q854" s="63"/>
    </row>
    <row r="855" spans="1:17" x14ac:dyDescent="0.25">
      <c r="A855" s="70"/>
      <c r="D855" s="87"/>
      <c r="E855" s="87"/>
      <c r="F855" s="87"/>
      <c r="G855" s="87"/>
      <c r="P855" s="174"/>
      <c r="Q855" s="63"/>
    </row>
    <row r="856" spans="1:17" x14ac:dyDescent="0.25">
      <c r="A856" s="70"/>
      <c r="D856" s="87"/>
      <c r="E856" s="87"/>
      <c r="F856" s="87"/>
      <c r="G856" s="87"/>
      <c r="P856" s="174"/>
      <c r="Q856" s="63"/>
    </row>
    <row r="857" spans="1:17" x14ac:dyDescent="0.25">
      <c r="P857" s="174"/>
      <c r="Q857" s="63"/>
    </row>
    <row r="858" spans="1:17" x14ac:dyDescent="0.25">
      <c r="P858" s="174"/>
      <c r="Q858" s="63"/>
    </row>
    <row r="859" spans="1:17" x14ac:dyDescent="0.25">
      <c r="P859" s="174"/>
      <c r="Q859" s="63"/>
    </row>
    <row r="860" spans="1:17" x14ac:dyDescent="0.25">
      <c r="A860" s="70"/>
      <c r="B860" s="92"/>
      <c r="C860" s="90"/>
      <c r="D860" s="87"/>
      <c r="E860" s="87"/>
      <c r="F860" s="87"/>
      <c r="G860" s="87"/>
      <c r="P860" s="174"/>
      <c r="Q860" s="63"/>
    </row>
    <row r="861" spans="1:17" x14ac:dyDescent="0.25">
      <c r="A861" s="70"/>
      <c r="B861" s="92"/>
      <c r="C861" s="90"/>
      <c r="D861" s="87"/>
      <c r="E861" s="87"/>
      <c r="F861" s="87"/>
      <c r="G861" s="87"/>
      <c r="P861" s="174"/>
      <c r="Q861" s="63"/>
    </row>
    <row r="862" spans="1:17" x14ac:dyDescent="0.25">
      <c r="A862" s="70"/>
      <c r="D862" s="87"/>
      <c r="E862" s="87"/>
      <c r="F862" s="87"/>
      <c r="G862" s="87"/>
      <c r="P862" s="174"/>
      <c r="Q862" s="63"/>
    </row>
    <row r="863" spans="1:17" x14ac:dyDescent="0.25">
      <c r="A863" s="70"/>
      <c r="D863" s="87"/>
      <c r="E863" s="87"/>
      <c r="F863" s="87"/>
      <c r="G863" s="87"/>
      <c r="P863" s="174"/>
      <c r="Q863" s="63"/>
    </row>
    <row r="864" spans="1:17" x14ac:dyDescent="0.25">
      <c r="A864" s="70"/>
      <c r="D864" s="87"/>
      <c r="E864" s="87"/>
      <c r="F864" s="87"/>
      <c r="G864" s="87"/>
      <c r="P864" s="174"/>
      <c r="Q864" s="63"/>
    </row>
    <row r="865" spans="1:17" x14ac:dyDescent="0.25">
      <c r="A865" s="70"/>
      <c r="D865" s="87"/>
      <c r="E865" s="87"/>
      <c r="F865" s="87"/>
      <c r="G865" s="87"/>
      <c r="P865" s="174"/>
      <c r="Q865" s="63"/>
    </row>
    <row r="866" spans="1:17" x14ac:dyDescent="0.25">
      <c r="A866" s="70"/>
      <c r="D866" s="87"/>
      <c r="E866" s="87"/>
      <c r="F866" s="87"/>
      <c r="G866" s="87"/>
      <c r="P866" s="174"/>
      <c r="Q866" s="63"/>
    </row>
    <row r="867" spans="1:17" x14ac:dyDescent="0.25">
      <c r="A867" s="70"/>
      <c r="E867" s="87"/>
      <c r="F867" s="87"/>
      <c r="P867" s="174"/>
      <c r="Q867" s="63"/>
    </row>
    <row r="868" spans="1:17" x14ac:dyDescent="0.25">
      <c r="A868" s="70"/>
      <c r="E868" s="87"/>
      <c r="F868" s="87"/>
      <c r="P868" s="174"/>
      <c r="Q868" s="63"/>
    </row>
    <row r="869" spans="1:17" x14ac:dyDescent="0.25">
      <c r="A869" s="70"/>
      <c r="E869" s="87"/>
      <c r="F869" s="87"/>
      <c r="P869" s="174"/>
      <c r="Q869" s="63"/>
    </row>
    <row r="870" spans="1:17" x14ac:dyDescent="0.25">
      <c r="A870" s="70"/>
      <c r="E870" s="87"/>
      <c r="F870" s="87"/>
      <c r="P870" s="174"/>
      <c r="Q870" s="63"/>
    </row>
    <row r="871" spans="1:17" x14ac:dyDescent="0.25">
      <c r="A871" s="70"/>
      <c r="E871" s="87"/>
      <c r="F871" s="87"/>
      <c r="P871" s="174"/>
      <c r="Q871" s="63"/>
    </row>
    <row r="872" spans="1:17" x14ac:dyDescent="0.25">
      <c r="A872" s="70"/>
      <c r="E872" s="87"/>
      <c r="F872" s="87"/>
      <c r="P872" s="174"/>
      <c r="Q872" s="63"/>
    </row>
    <row r="873" spans="1:17" x14ac:dyDescent="0.25">
      <c r="A873" s="70"/>
      <c r="E873" s="87"/>
      <c r="F873" s="87"/>
      <c r="P873" s="174"/>
      <c r="Q873" s="63"/>
    </row>
    <row r="874" spans="1:17" x14ac:dyDescent="0.25">
      <c r="A874" s="70"/>
      <c r="E874" s="87"/>
      <c r="F874" s="87"/>
      <c r="P874" s="174"/>
      <c r="Q874" s="63"/>
    </row>
    <row r="875" spans="1:17" x14ac:dyDescent="0.25">
      <c r="A875" s="70"/>
      <c r="E875" s="87"/>
      <c r="F875" s="87"/>
      <c r="P875" s="174"/>
      <c r="Q875" s="63"/>
    </row>
    <row r="876" spans="1:17" x14ac:dyDescent="0.25">
      <c r="A876" s="70"/>
      <c r="E876" s="87"/>
      <c r="F876" s="87"/>
      <c r="P876" s="174"/>
      <c r="Q876" s="63"/>
    </row>
    <row r="877" spans="1:17" x14ac:dyDescent="0.25">
      <c r="A877" s="70"/>
      <c r="E877" s="87"/>
      <c r="F877" s="87"/>
      <c r="P877" s="174"/>
      <c r="Q877" s="63"/>
    </row>
    <row r="878" spans="1:17" x14ac:dyDescent="0.25">
      <c r="A878" s="70"/>
      <c r="E878" s="87"/>
      <c r="F878" s="87"/>
      <c r="P878" s="174"/>
      <c r="Q878" s="63"/>
    </row>
    <row r="879" spans="1:17" x14ac:dyDescent="0.25">
      <c r="A879" s="70"/>
      <c r="B879" s="92"/>
      <c r="C879" s="90"/>
      <c r="D879" s="87"/>
      <c r="E879" s="87"/>
      <c r="F879" s="87"/>
      <c r="P879" s="174"/>
      <c r="Q879" s="63"/>
    </row>
    <row r="880" spans="1:17" x14ac:dyDescent="0.25">
      <c r="A880" s="70"/>
      <c r="B880" s="92"/>
      <c r="C880" s="90"/>
      <c r="D880" s="87"/>
      <c r="E880" s="87"/>
      <c r="F880" s="87"/>
      <c r="P880" s="174"/>
      <c r="Q880" s="63"/>
    </row>
    <row r="881" spans="1:17" x14ac:dyDescent="0.25">
      <c r="P881" s="174"/>
      <c r="Q881" s="63"/>
    </row>
    <row r="882" spans="1:17" x14ac:dyDescent="0.25">
      <c r="P882" s="174"/>
      <c r="Q882" s="63"/>
    </row>
    <row r="883" spans="1:17" x14ac:dyDescent="0.25">
      <c r="P883" s="174"/>
      <c r="Q883" s="63"/>
    </row>
    <row r="884" spans="1:17" x14ac:dyDescent="0.25">
      <c r="P884" s="174"/>
      <c r="Q884" s="63"/>
    </row>
    <row r="885" spans="1:17" x14ac:dyDescent="0.25">
      <c r="P885" s="174"/>
      <c r="Q885" s="63"/>
    </row>
    <row r="886" spans="1:17" x14ac:dyDescent="0.25">
      <c r="P886" s="174"/>
      <c r="Q886" s="63"/>
    </row>
    <row r="887" spans="1:17" x14ac:dyDescent="0.25">
      <c r="A887" s="70"/>
      <c r="B887" s="92"/>
      <c r="C887" s="90"/>
      <c r="D887" s="87"/>
      <c r="E887" s="87"/>
      <c r="F887" s="87"/>
      <c r="G887" s="87"/>
      <c r="P887" s="174"/>
      <c r="Q887" s="63"/>
    </row>
    <row r="888" spans="1:17" x14ac:dyDescent="0.25">
      <c r="A888" s="70"/>
      <c r="B888" s="92"/>
      <c r="C888" s="90"/>
      <c r="D888" s="87"/>
      <c r="E888" s="87"/>
      <c r="F888" s="87"/>
      <c r="G888" s="87"/>
      <c r="P888" s="174"/>
      <c r="Q888" s="63"/>
    </row>
    <row r="889" spans="1:17" x14ac:dyDescent="0.25">
      <c r="A889" s="70"/>
      <c r="B889" s="92"/>
      <c r="C889" s="90"/>
      <c r="D889" s="87"/>
      <c r="E889" s="87"/>
      <c r="F889" s="87"/>
      <c r="G889" s="87"/>
      <c r="P889" s="174"/>
      <c r="Q889" s="63"/>
    </row>
    <row r="890" spans="1:17" x14ac:dyDescent="0.25">
      <c r="A890" s="70"/>
      <c r="B890" s="92"/>
      <c r="C890" s="90"/>
      <c r="D890" s="87"/>
      <c r="E890" s="87"/>
      <c r="F890" s="87"/>
      <c r="G890" s="87"/>
      <c r="P890" s="174"/>
      <c r="Q890" s="63"/>
    </row>
    <row r="891" spans="1:17" x14ac:dyDescent="0.25">
      <c r="P891" s="174"/>
      <c r="Q891" s="63"/>
    </row>
    <row r="892" spans="1:17" x14ac:dyDescent="0.25">
      <c r="A892" s="70"/>
      <c r="P892" s="174"/>
      <c r="Q892" s="63"/>
    </row>
    <row r="893" spans="1:17" x14ac:dyDescent="0.25">
      <c r="C893" s="90"/>
      <c r="P893" s="174"/>
      <c r="Q893" s="63"/>
    </row>
    <row r="894" spans="1:17" x14ac:dyDescent="0.25">
      <c r="C894" s="90"/>
      <c r="P894" s="174"/>
      <c r="Q894" s="63"/>
    </row>
    <row r="895" spans="1:17" x14ac:dyDescent="0.25">
      <c r="C895" s="90"/>
      <c r="P895" s="174"/>
      <c r="Q895" s="63"/>
    </row>
    <row r="902" spans="1:17" x14ac:dyDescent="0.25">
      <c r="A902" s="70"/>
      <c r="D902" s="87"/>
      <c r="E902" s="87"/>
      <c r="F902" s="87"/>
      <c r="G902" s="87"/>
      <c r="Q902" s="63"/>
    </row>
    <row r="903" spans="1:17" x14ac:dyDescent="0.25">
      <c r="A903" s="70"/>
      <c r="D903" s="87"/>
      <c r="E903" s="87"/>
      <c r="F903" s="87"/>
      <c r="G903" s="87"/>
      <c r="Q903" s="63"/>
    </row>
    <row r="904" spans="1:17" x14ac:dyDescent="0.25">
      <c r="A904" s="70"/>
      <c r="D904" s="87"/>
      <c r="E904" s="87"/>
      <c r="F904" s="87"/>
      <c r="G904" s="87"/>
      <c r="Q904" s="63"/>
    </row>
    <row r="905" spans="1:17" x14ac:dyDescent="0.25">
      <c r="A905" s="70"/>
      <c r="D905" s="87"/>
      <c r="E905" s="87"/>
      <c r="F905" s="87"/>
      <c r="G905" s="87"/>
      <c r="Q905" s="63"/>
    </row>
    <row r="906" spans="1:17" x14ac:dyDescent="0.25">
      <c r="H906" s="50"/>
      <c r="I906" s="50"/>
      <c r="J906" s="50"/>
      <c r="K906" s="50"/>
      <c r="L906" s="50"/>
      <c r="M906" s="50"/>
      <c r="N906" s="50"/>
      <c r="O906" s="50"/>
      <c r="P906" s="215"/>
      <c r="Q906" s="63"/>
    </row>
    <row r="907" spans="1:17" x14ac:dyDescent="0.25">
      <c r="A907" s="70"/>
      <c r="H907" s="50"/>
      <c r="I907" s="50"/>
      <c r="J907" s="50"/>
      <c r="K907" s="50"/>
      <c r="L907" s="50"/>
      <c r="M907" s="50"/>
      <c r="N907" s="50"/>
      <c r="O907" s="50"/>
      <c r="P907" s="215"/>
      <c r="Q907" s="63"/>
    </row>
    <row r="908" spans="1:17" x14ac:dyDescent="0.25">
      <c r="H908" s="50"/>
      <c r="I908" s="50"/>
      <c r="J908" s="50"/>
      <c r="K908" s="50"/>
      <c r="L908" s="50"/>
      <c r="M908" s="50"/>
      <c r="N908" s="50"/>
      <c r="O908" s="50"/>
      <c r="P908" s="215"/>
      <c r="Q908" s="63"/>
    </row>
    <row r="909" spans="1:17" x14ac:dyDescent="0.25">
      <c r="H909" s="50"/>
      <c r="I909" s="50"/>
      <c r="J909" s="50"/>
      <c r="K909" s="50"/>
      <c r="L909" s="50"/>
      <c r="M909" s="50"/>
      <c r="N909" s="50"/>
      <c r="O909" s="50"/>
      <c r="P909" s="215"/>
      <c r="Q909" s="63"/>
    </row>
    <row r="910" spans="1:17" x14ac:dyDescent="0.25">
      <c r="H910" s="50"/>
      <c r="I910" s="50"/>
      <c r="J910" s="50"/>
      <c r="K910" s="50"/>
      <c r="L910" s="50"/>
      <c r="M910" s="50"/>
      <c r="N910" s="50"/>
      <c r="O910" s="50"/>
      <c r="P910" s="215"/>
      <c r="Q910" s="63"/>
    </row>
    <row r="911" spans="1:17" x14ac:dyDescent="0.25">
      <c r="H911" s="50"/>
      <c r="I911" s="50"/>
      <c r="J911" s="50"/>
      <c r="K911" s="50"/>
      <c r="L911" s="50"/>
      <c r="M911" s="50"/>
      <c r="N911" s="50"/>
      <c r="O911" s="50"/>
      <c r="P911" s="215"/>
      <c r="Q911" s="63"/>
    </row>
    <row r="912" spans="1:17" x14ac:dyDescent="0.25">
      <c r="A912" s="70"/>
      <c r="D912" s="87"/>
      <c r="E912" s="87"/>
      <c r="F912" s="87"/>
      <c r="G912" s="87"/>
      <c r="H912" s="50"/>
      <c r="I912" s="50"/>
      <c r="J912" s="50"/>
      <c r="K912" s="50"/>
      <c r="L912" s="50"/>
      <c r="M912" s="50"/>
      <c r="N912" s="50"/>
      <c r="O912" s="50"/>
      <c r="P912" s="215"/>
      <c r="Q912" s="63"/>
    </row>
    <row r="913" spans="1:17" x14ac:dyDescent="0.25">
      <c r="H913" s="50"/>
      <c r="I913" s="50"/>
      <c r="J913" s="50"/>
      <c r="K913" s="50"/>
      <c r="L913" s="50"/>
      <c r="M913" s="50"/>
      <c r="N913" s="50"/>
      <c r="O913" s="50"/>
      <c r="P913" s="215"/>
      <c r="Q913" s="63"/>
    </row>
    <row r="914" spans="1:17" x14ac:dyDescent="0.25">
      <c r="A914" s="70"/>
      <c r="H914" s="50"/>
      <c r="I914" s="50"/>
      <c r="J914" s="50"/>
      <c r="K914" s="50"/>
      <c r="L914" s="50"/>
      <c r="M914" s="50"/>
      <c r="N914" s="50"/>
      <c r="O914" s="50"/>
      <c r="P914" s="215"/>
      <c r="Q914" s="63"/>
    </row>
    <row r="915" spans="1:17" x14ac:dyDescent="0.25">
      <c r="H915" s="50"/>
      <c r="I915" s="50"/>
      <c r="J915" s="50"/>
      <c r="K915" s="50"/>
      <c r="L915" s="50"/>
      <c r="M915" s="50"/>
      <c r="N915" s="50"/>
      <c r="O915" s="50"/>
      <c r="P915" s="215"/>
      <c r="Q915" s="63"/>
    </row>
    <row r="916" spans="1:17" x14ac:dyDescent="0.25">
      <c r="A916" s="70"/>
      <c r="B916" s="92"/>
      <c r="C916" s="90"/>
      <c r="D916" s="87"/>
      <c r="E916" s="87"/>
      <c r="F916" s="87"/>
      <c r="G916" s="87"/>
      <c r="H916" s="50"/>
      <c r="I916" s="50"/>
      <c r="J916" s="50"/>
      <c r="K916" s="50"/>
      <c r="L916" s="50"/>
      <c r="M916" s="50"/>
      <c r="N916" s="50"/>
      <c r="O916" s="50"/>
      <c r="P916" s="215"/>
      <c r="Q916" s="63"/>
    </row>
    <row r="917" spans="1:17" x14ac:dyDescent="0.25">
      <c r="H917" s="50"/>
      <c r="I917" s="50"/>
      <c r="J917" s="50"/>
      <c r="K917" s="50"/>
      <c r="L917" s="50"/>
      <c r="M917" s="50"/>
      <c r="N917" s="50"/>
      <c r="O917" s="50"/>
      <c r="P917" s="215"/>
      <c r="Q917" s="63"/>
    </row>
    <row r="918" spans="1:17" x14ac:dyDescent="0.25">
      <c r="A918" s="70"/>
      <c r="D918" s="87"/>
      <c r="E918" s="87"/>
      <c r="F918" s="87"/>
      <c r="G918" s="87"/>
      <c r="H918" s="50"/>
      <c r="I918" s="50"/>
      <c r="J918" s="50"/>
      <c r="K918" s="50"/>
      <c r="L918" s="50"/>
      <c r="M918" s="50"/>
      <c r="N918" s="50"/>
      <c r="O918" s="50"/>
      <c r="P918" s="215"/>
      <c r="Q918" s="63"/>
    </row>
    <row r="919" spans="1:17" x14ac:dyDescent="0.25">
      <c r="A919" s="70"/>
      <c r="D919" s="87"/>
      <c r="E919" s="87"/>
      <c r="F919" s="87"/>
      <c r="G919" s="87"/>
      <c r="H919" s="50"/>
      <c r="I919" s="50"/>
      <c r="J919" s="50"/>
      <c r="K919" s="50"/>
      <c r="L919" s="50"/>
      <c r="M919" s="50"/>
      <c r="N919" s="50"/>
      <c r="O919" s="50"/>
      <c r="P919" s="215"/>
      <c r="Q919" s="63"/>
    </row>
    <row r="920" spans="1:17" x14ac:dyDescent="0.25">
      <c r="A920" s="70"/>
      <c r="D920" s="87"/>
      <c r="E920" s="87"/>
      <c r="F920" s="87"/>
      <c r="G920" s="87"/>
      <c r="H920" s="50"/>
      <c r="I920" s="50"/>
      <c r="J920" s="50"/>
      <c r="K920" s="50"/>
      <c r="L920" s="50"/>
      <c r="M920" s="50"/>
      <c r="N920" s="50"/>
      <c r="O920" s="50"/>
      <c r="P920" s="215"/>
      <c r="Q920" s="63"/>
    </row>
    <row r="921" spans="1:17" x14ac:dyDescent="0.25">
      <c r="A921" s="70"/>
      <c r="D921" s="87"/>
      <c r="E921" s="87"/>
      <c r="F921" s="87"/>
      <c r="G921" s="87"/>
      <c r="H921" s="50"/>
      <c r="I921" s="50"/>
      <c r="J921" s="50"/>
      <c r="K921" s="50"/>
      <c r="L921" s="50"/>
      <c r="M921" s="50"/>
      <c r="N921" s="50"/>
      <c r="O921" s="50"/>
      <c r="P921" s="215"/>
      <c r="Q921" s="63"/>
    </row>
    <row r="922" spans="1:17" x14ac:dyDescent="0.25">
      <c r="A922" s="70"/>
      <c r="D922" s="87"/>
      <c r="E922" s="87"/>
      <c r="F922" s="87"/>
      <c r="G922" s="87"/>
      <c r="H922" s="50"/>
      <c r="I922" s="50"/>
      <c r="J922" s="50"/>
      <c r="K922" s="50"/>
      <c r="L922" s="50"/>
      <c r="M922" s="50"/>
      <c r="N922" s="50"/>
      <c r="O922" s="50"/>
      <c r="P922" s="215"/>
      <c r="Q922" s="63"/>
    </row>
    <row r="923" spans="1:17" x14ac:dyDescent="0.25">
      <c r="A923" s="70"/>
      <c r="D923" s="87"/>
      <c r="E923" s="87"/>
      <c r="F923" s="87"/>
      <c r="G923" s="87"/>
      <c r="H923" s="50"/>
      <c r="I923" s="50"/>
      <c r="J923" s="50"/>
      <c r="K923" s="50"/>
      <c r="L923" s="50"/>
      <c r="M923" s="50"/>
      <c r="N923" s="50"/>
      <c r="O923" s="50"/>
      <c r="P923" s="215"/>
      <c r="Q923" s="63"/>
    </row>
    <row r="924" spans="1:17" x14ac:dyDescent="0.25">
      <c r="A924" s="70"/>
      <c r="D924" s="87"/>
      <c r="E924" s="87"/>
      <c r="F924" s="87"/>
      <c r="G924" s="87"/>
      <c r="H924" s="50"/>
      <c r="I924" s="50"/>
      <c r="J924" s="50"/>
      <c r="K924" s="50"/>
      <c r="L924" s="50"/>
      <c r="M924" s="50"/>
      <c r="N924" s="50"/>
      <c r="O924" s="50"/>
      <c r="P924" s="215"/>
      <c r="Q924" s="63"/>
    </row>
    <row r="925" spans="1:17" x14ac:dyDescent="0.25">
      <c r="A925" s="70"/>
      <c r="D925" s="87"/>
      <c r="E925" s="87"/>
      <c r="F925" s="87"/>
      <c r="G925" s="87"/>
      <c r="H925" s="50"/>
      <c r="I925" s="50"/>
      <c r="J925" s="50"/>
      <c r="K925" s="50"/>
      <c r="L925" s="50"/>
      <c r="M925" s="50"/>
      <c r="N925" s="50"/>
      <c r="O925" s="50"/>
      <c r="P925" s="215"/>
      <c r="Q925" s="63"/>
    </row>
    <row r="926" spans="1:17" x14ac:dyDescent="0.25">
      <c r="A926" s="70"/>
      <c r="D926" s="87"/>
      <c r="E926" s="87"/>
      <c r="F926" s="87"/>
      <c r="G926" s="87"/>
      <c r="H926" s="50"/>
      <c r="I926" s="50"/>
      <c r="J926" s="50"/>
      <c r="K926" s="50"/>
      <c r="L926" s="50"/>
      <c r="M926" s="50"/>
      <c r="N926" s="50"/>
      <c r="O926" s="50"/>
      <c r="P926" s="215"/>
      <c r="Q926" s="63"/>
    </row>
    <row r="927" spans="1:17" x14ac:dyDescent="0.25">
      <c r="A927" s="70"/>
      <c r="B927" s="92"/>
      <c r="C927" s="90"/>
      <c r="D927" s="87"/>
      <c r="E927" s="87"/>
      <c r="F927" s="87"/>
      <c r="H927" s="50"/>
      <c r="I927" s="50"/>
      <c r="J927" s="50"/>
      <c r="K927" s="50"/>
      <c r="L927" s="50"/>
      <c r="M927" s="50"/>
      <c r="N927" s="50"/>
      <c r="O927" s="50"/>
      <c r="P927" s="215"/>
      <c r="Q927" s="63"/>
    </row>
    <row r="928" spans="1:17" x14ac:dyDescent="0.25">
      <c r="A928" s="70"/>
      <c r="B928" s="92"/>
      <c r="C928" s="90"/>
      <c r="D928" s="87"/>
      <c r="E928" s="87"/>
      <c r="F928" s="87"/>
      <c r="H928" s="50"/>
      <c r="I928" s="50"/>
      <c r="J928" s="50"/>
      <c r="K928" s="50"/>
      <c r="L928" s="50"/>
      <c r="M928" s="50"/>
      <c r="N928" s="50"/>
      <c r="O928" s="50"/>
      <c r="P928" s="215"/>
      <c r="Q928" s="63"/>
    </row>
    <row r="929" spans="1:17" x14ac:dyDescent="0.25">
      <c r="H929" s="50"/>
      <c r="I929" s="50"/>
      <c r="J929" s="50"/>
      <c r="K929" s="50"/>
      <c r="L929" s="50"/>
      <c r="M929" s="50"/>
      <c r="N929" s="50"/>
      <c r="O929" s="50"/>
      <c r="P929" s="215"/>
      <c r="Q929" s="63"/>
    </row>
    <row r="930" spans="1:17" x14ac:dyDescent="0.25">
      <c r="H930" s="50"/>
      <c r="I930" s="50"/>
      <c r="J930" s="50"/>
      <c r="K930" s="50"/>
      <c r="L930" s="50"/>
      <c r="M930" s="50"/>
      <c r="N930" s="50"/>
      <c r="O930" s="50"/>
      <c r="P930" s="215"/>
      <c r="Q930" s="63"/>
    </row>
    <row r="931" spans="1:17" x14ac:dyDescent="0.25">
      <c r="H931" s="50"/>
      <c r="I931" s="50"/>
      <c r="J931" s="50"/>
      <c r="K931" s="50"/>
      <c r="L931" s="50"/>
      <c r="M931" s="50"/>
      <c r="N931" s="50"/>
      <c r="O931" s="50"/>
      <c r="P931" s="215"/>
      <c r="Q931" s="63"/>
    </row>
    <row r="932" spans="1:17" x14ac:dyDescent="0.25">
      <c r="H932" s="50"/>
      <c r="I932" s="50"/>
      <c r="J932" s="50"/>
      <c r="K932" s="50"/>
      <c r="L932" s="50"/>
      <c r="M932" s="50"/>
      <c r="N932" s="50"/>
      <c r="O932" s="50"/>
      <c r="P932" s="215"/>
      <c r="Q932" s="63"/>
    </row>
    <row r="933" spans="1:17" x14ac:dyDescent="0.25">
      <c r="H933" s="50"/>
      <c r="I933" s="50"/>
      <c r="J933" s="50"/>
      <c r="K933" s="50"/>
      <c r="L933" s="50"/>
      <c r="M933" s="50"/>
      <c r="N933" s="50"/>
      <c r="O933" s="50"/>
      <c r="P933" s="215"/>
      <c r="Q933" s="63"/>
    </row>
    <row r="934" spans="1:17" x14ac:dyDescent="0.25">
      <c r="H934" s="50"/>
      <c r="I934" s="50"/>
      <c r="J934" s="50"/>
      <c r="K934" s="50"/>
      <c r="L934" s="50"/>
      <c r="M934" s="50"/>
      <c r="N934" s="50"/>
      <c r="O934" s="50"/>
      <c r="P934" s="215"/>
      <c r="Q934" s="63"/>
    </row>
    <row r="935" spans="1:17" x14ac:dyDescent="0.25">
      <c r="A935" s="70"/>
      <c r="B935" s="92"/>
      <c r="C935" s="90"/>
      <c r="D935" s="87"/>
      <c r="E935" s="87"/>
      <c r="F935" s="87"/>
      <c r="G935" s="87"/>
      <c r="H935" s="50"/>
      <c r="I935" s="50"/>
      <c r="J935" s="50"/>
      <c r="K935" s="50"/>
      <c r="L935" s="50"/>
      <c r="M935" s="50"/>
      <c r="N935" s="50"/>
      <c r="O935" s="50"/>
      <c r="P935" s="215"/>
      <c r="Q935" s="63"/>
    </row>
    <row r="936" spans="1:17" x14ac:dyDescent="0.25">
      <c r="A936" s="70"/>
      <c r="B936" s="92"/>
      <c r="C936" s="90"/>
      <c r="D936" s="87"/>
      <c r="E936" s="87"/>
      <c r="F936" s="87"/>
      <c r="G936" s="87"/>
      <c r="H936" s="50"/>
      <c r="I936" s="50"/>
      <c r="J936" s="50"/>
      <c r="K936" s="50"/>
      <c r="L936" s="50"/>
      <c r="M936" s="50"/>
      <c r="N936" s="50"/>
      <c r="O936" s="50"/>
      <c r="P936" s="215"/>
      <c r="Q936" s="63"/>
    </row>
    <row r="937" spans="1:17" x14ac:dyDescent="0.25">
      <c r="A937" s="70"/>
      <c r="B937" s="92"/>
      <c r="C937" s="90"/>
      <c r="D937" s="87"/>
      <c r="E937" s="87"/>
      <c r="F937" s="87"/>
      <c r="G937" s="87"/>
      <c r="H937" s="50"/>
      <c r="I937" s="50"/>
      <c r="J937" s="50"/>
      <c r="K937" s="50"/>
      <c r="L937" s="50"/>
      <c r="M937" s="50"/>
      <c r="N937" s="50"/>
      <c r="O937" s="50"/>
      <c r="P937" s="215"/>
      <c r="Q937" s="63"/>
    </row>
    <row r="938" spans="1:17" x14ac:dyDescent="0.25">
      <c r="H938" s="50"/>
      <c r="I938" s="50"/>
      <c r="J938" s="50"/>
      <c r="K938" s="50"/>
      <c r="L938" s="50"/>
      <c r="M938" s="50"/>
      <c r="N938" s="50"/>
      <c r="O938" s="50"/>
      <c r="P938" s="215"/>
      <c r="Q938" s="63"/>
    </row>
    <row r="939" spans="1:17" x14ac:dyDescent="0.25">
      <c r="A939" s="70"/>
      <c r="H939" s="50"/>
      <c r="I939" s="50"/>
      <c r="J939" s="50"/>
      <c r="K939" s="50"/>
      <c r="L939" s="50"/>
      <c r="M939" s="50"/>
      <c r="N939" s="50"/>
      <c r="O939" s="50"/>
      <c r="P939" s="215"/>
      <c r="Q939" s="63"/>
    </row>
    <row r="940" spans="1:17" x14ac:dyDescent="0.25">
      <c r="H940" s="50"/>
      <c r="I940" s="50"/>
      <c r="J940" s="50"/>
      <c r="K940" s="50"/>
      <c r="L940" s="50"/>
      <c r="M940" s="50"/>
      <c r="N940" s="50"/>
      <c r="O940" s="50"/>
      <c r="P940" s="215"/>
      <c r="Q940" s="63"/>
    </row>
    <row r="941" spans="1:17" x14ac:dyDescent="0.25">
      <c r="H941" s="50"/>
      <c r="I941" s="50"/>
      <c r="J941" s="50"/>
      <c r="K941" s="50"/>
      <c r="L941" s="50"/>
      <c r="M941" s="50"/>
      <c r="N941" s="50"/>
      <c r="O941" s="50"/>
      <c r="P941" s="215"/>
      <c r="Q941" s="63"/>
    </row>
    <row r="942" spans="1:17" x14ac:dyDescent="0.25">
      <c r="H942" s="50"/>
      <c r="I942" s="50"/>
      <c r="J942" s="50"/>
      <c r="K942" s="50"/>
      <c r="L942" s="50"/>
      <c r="M942" s="50"/>
      <c r="N942" s="50"/>
      <c r="O942" s="50"/>
      <c r="P942" s="215"/>
      <c r="Q942" s="63"/>
    </row>
    <row r="943" spans="1:17" x14ac:dyDescent="0.25">
      <c r="H943" s="50"/>
      <c r="I943" s="50"/>
      <c r="J943" s="50"/>
      <c r="K943" s="50"/>
      <c r="L943" s="50"/>
      <c r="M943" s="50"/>
      <c r="N943" s="50"/>
      <c r="O943" s="50"/>
      <c r="P943" s="215"/>
      <c r="Q943" s="63"/>
    </row>
    <row r="944" spans="1:17" x14ac:dyDescent="0.25">
      <c r="H944" s="50"/>
      <c r="I944" s="50"/>
      <c r="J944" s="50"/>
      <c r="K944" s="50"/>
      <c r="L944" s="50"/>
      <c r="M944" s="50"/>
      <c r="N944" s="50"/>
      <c r="O944" s="50"/>
      <c r="P944" s="215"/>
      <c r="Q944" s="63"/>
    </row>
    <row r="945" spans="1:17" x14ac:dyDescent="0.25">
      <c r="H945" s="50"/>
      <c r="I945" s="50"/>
      <c r="J945" s="50"/>
      <c r="K945" s="50"/>
      <c r="L945" s="50"/>
      <c r="M945" s="50"/>
      <c r="N945" s="50"/>
      <c r="O945" s="50"/>
      <c r="P945" s="215"/>
      <c r="Q945" s="63"/>
    </row>
    <row r="946" spans="1:17" x14ac:dyDescent="0.25">
      <c r="H946" s="50"/>
      <c r="I946" s="50"/>
      <c r="J946" s="50"/>
      <c r="K946" s="50"/>
      <c r="L946" s="50"/>
      <c r="M946" s="50"/>
      <c r="N946" s="50"/>
      <c r="O946" s="50"/>
      <c r="P946" s="215"/>
      <c r="Q946" s="63"/>
    </row>
    <row r="947" spans="1:17" x14ac:dyDescent="0.25">
      <c r="H947" s="50"/>
      <c r="I947" s="50"/>
      <c r="J947" s="50"/>
      <c r="K947" s="50"/>
      <c r="L947" s="50"/>
      <c r="M947" s="50"/>
      <c r="N947" s="50"/>
      <c r="O947" s="50"/>
      <c r="P947" s="215"/>
      <c r="Q947" s="63"/>
    </row>
    <row r="948" spans="1:17" x14ac:dyDescent="0.25">
      <c r="H948" s="50"/>
      <c r="I948" s="50"/>
      <c r="J948" s="50"/>
      <c r="K948" s="50"/>
      <c r="L948" s="50"/>
      <c r="M948" s="50"/>
      <c r="N948" s="50"/>
      <c r="O948" s="50"/>
      <c r="P948" s="215"/>
      <c r="Q948" s="63"/>
    </row>
    <row r="949" spans="1:17" x14ac:dyDescent="0.25">
      <c r="H949" s="50"/>
      <c r="I949" s="50"/>
      <c r="J949" s="50"/>
      <c r="K949" s="50"/>
      <c r="L949" s="50"/>
      <c r="M949" s="50"/>
      <c r="N949" s="50"/>
      <c r="O949" s="50"/>
      <c r="P949" s="215"/>
      <c r="Q949" s="63"/>
    </row>
    <row r="950" spans="1:17" x14ac:dyDescent="0.25">
      <c r="A950" s="70"/>
      <c r="D950" s="87"/>
      <c r="E950" s="87"/>
      <c r="F950" s="87"/>
      <c r="G950" s="87"/>
      <c r="H950" s="50"/>
      <c r="I950" s="50"/>
      <c r="J950" s="50"/>
      <c r="K950" s="50"/>
      <c r="L950" s="50"/>
      <c r="M950" s="50"/>
      <c r="N950" s="50"/>
      <c r="O950" s="50"/>
      <c r="P950" s="215"/>
      <c r="Q950" s="63"/>
    </row>
    <row r="951" spans="1:17" x14ac:dyDescent="0.25">
      <c r="A951" s="70"/>
      <c r="D951" s="87"/>
      <c r="E951" s="87"/>
      <c r="F951" s="87"/>
      <c r="G951" s="87"/>
      <c r="H951" s="50"/>
      <c r="I951" s="50"/>
      <c r="J951" s="50"/>
      <c r="K951" s="50"/>
      <c r="L951" s="50"/>
      <c r="M951" s="50"/>
      <c r="N951" s="50"/>
      <c r="O951" s="50"/>
      <c r="P951" s="215"/>
      <c r="Q951" s="63"/>
    </row>
    <row r="952" spans="1:17" x14ac:dyDescent="0.25">
      <c r="A952" s="70"/>
      <c r="D952" s="87"/>
      <c r="E952" s="87"/>
      <c r="F952" s="87"/>
      <c r="G952" s="87"/>
      <c r="H952" s="50"/>
      <c r="I952" s="50"/>
      <c r="J952" s="50"/>
      <c r="K952" s="50"/>
      <c r="L952" s="50"/>
      <c r="M952" s="50"/>
      <c r="N952" s="50"/>
      <c r="O952" s="50"/>
      <c r="P952" s="215"/>
      <c r="Q952" s="63"/>
    </row>
    <row r="953" spans="1:17" x14ac:dyDescent="0.25">
      <c r="A953" s="70"/>
      <c r="D953" s="87"/>
      <c r="E953" s="87"/>
      <c r="F953" s="87"/>
      <c r="G953" s="87"/>
      <c r="H953" s="50"/>
      <c r="I953" s="50"/>
      <c r="J953" s="50"/>
      <c r="K953" s="50"/>
      <c r="L953" s="50"/>
      <c r="M953" s="50"/>
      <c r="N953" s="50"/>
      <c r="O953" s="50"/>
      <c r="P953" s="215"/>
      <c r="Q953" s="63"/>
    </row>
    <row r="954" spans="1:17" x14ac:dyDescent="0.25">
      <c r="H954" s="50"/>
      <c r="I954" s="50"/>
      <c r="J954" s="50"/>
      <c r="K954" s="50"/>
      <c r="L954" s="50"/>
      <c r="M954" s="50"/>
      <c r="N954" s="50"/>
      <c r="O954" s="50"/>
      <c r="P954" s="215"/>
      <c r="Q954" s="63"/>
    </row>
    <row r="955" spans="1:17" x14ac:dyDescent="0.25">
      <c r="A955" s="70"/>
      <c r="H955" s="50"/>
      <c r="I955" s="50"/>
      <c r="J955" s="50"/>
      <c r="K955" s="50"/>
      <c r="L955" s="50"/>
      <c r="M955" s="50"/>
      <c r="N955" s="50"/>
      <c r="O955" s="50"/>
      <c r="P955" s="215"/>
      <c r="Q955" s="63"/>
    </row>
    <row r="956" spans="1:17" x14ac:dyDescent="0.25">
      <c r="H956" s="50"/>
      <c r="I956" s="50"/>
      <c r="J956" s="50"/>
      <c r="K956" s="50"/>
      <c r="L956" s="50"/>
      <c r="M956" s="50"/>
      <c r="N956" s="50"/>
      <c r="O956" s="50"/>
      <c r="P956" s="215"/>
      <c r="Q956" s="63"/>
    </row>
    <row r="957" spans="1:17" x14ac:dyDescent="0.25">
      <c r="H957" s="50"/>
      <c r="I957" s="50"/>
      <c r="J957" s="50"/>
      <c r="K957" s="50"/>
      <c r="L957" s="50"/>
      <c r="M957" s="50"/>
      <c r="N957" s="50"/>
      <c r="O957" s="50"/>
      <c r="P957" s="215"/>
      <c r="Q957" s="63"/>
    </row>
    <row r="958" spans="1:17" x14ac:dyDescent="0.25">
      <c r="H958" s="50"/>
      <c r="I958" s="50"/>
      <c r="J958" s="50"/>
      <c r="K958" s="50"/>
      <c r="L958" s="50"/>
      <c r="M958" s="50"/>
      <c r="N958" s="50"/>
      <c r="O958" s="50"/>
      <c r="P958" s="215"/>
      <c r="Q958" s="63"/>
    </row>
    <row r="959" spans="1:17" x14ac:dyDescent="0.25">
      <c r="A959" s="70"/>
      <c r="D959" s="87"/>
      <c r="E959" s="87"/>
      <c r="F959" s="87"/>
      <c r="G959" s="87"/>
      <c r="H959" s="50"/>
      <c r="I959" s="50"/>
      <c r="J959" s="50"/>
      <c r="K959" s="50"/>
      <c r="L959" s="50"/>
      <c r="M959" s="50"/>
      <c r="N959" s="50"/>
      <c r="O959" s="50"/>
      <c r="P959" s="215"/>
      <c r="Q959" s="63"/>
    </row>
    <row r="960" spans="1:17" x14ac:dyDescent="0.25">
      <c r="H960" s="50"/>
      <c r="I960" s="50"/>
      <c r="J960" s="50"/>
      <c r="K960" s="50"/>
      <c r="L960" s="50"/>
      <c r="M960" s="50"/>
      <c r="N960" s="50"/>
      <c r="O960" s="50"/>
      <c r="P960" s="215"/>
      <c r="Q960" s="63"/>
    </row>
    <row r="961" spans="1:17" x14ac:dyDescent="0.25">
      <c r="A961" s="70"/>
      <c r="H961" s="50"/>
      <c r="I961" s="50"/>
      <c r="J961" s="50"/>
      <c r="K961" s="50"/>
      <c r="L961" s="50"/>
      <c r="M961" s="50"/>
      <c r="N961" s="50"/>
      <c r="O961" s="50"/>
      <c r="P961" s="215"/>
      <c r="Q961" s="63"/>
    </row>
    <row r="962" spans="1:17" x14ac:dyDescent="0.25">
      <c r="H962" s="50"/>
      <c r="I962" s="50"/>
      <c r="J962" s="50"/>
      <c r="K962" s="50"/>
      <c r="L962" s="50"/>
      <c r="M962" s="50"/>
      <c r="N962" s="50"/>
      <c r="O962" s="50"/>
      <c r="P962" s="215"/>
      <c r="Q962" s="63"/>
    </row>
    <row r="963" spans="1:17" x14ac:dyDescent="0.25">
      <c r="A963" s="70"/>
      <c r="B963" s="92"/>
      <c r="C963" s="90"/>
      <c r="D963" s="87"/>
      <c r="E963" s="87"/>
      <c r="F963" s="87"/>
      <c r="G963" s="87"/>
      <c r="H963" s="50"/>
      <c r="I963" s="50"/>
      <c r="J963" s="50"/>
      <c r="K963" s="50"/>
      <c r="L963" s="50"/>
      <c r="M963" s="50"/>
      <c r="N963" s="50"/>
      <c r="O963" s="50"/>
      <c r="P963" s="215"/>
      <c r="Q963" s="63"/>
    </row>
    <row r="964" spans="1:17" x14ac:dyDescent="0.25">
      <c r="H964" s="50"/>
      <c r="I964" s="50"/>
      <c r="J964" s="50"/>
      <c r="K964" s="50"/>
      <c r="L964" s="50"/>
      <c r="M964" s="50"/>
      <c r="N964" s="50"/>
      <c r="O964" s="50"/>
      <c r="P964" s="215"/>
      <c r="Q964" s="63"/>
    </row>
    <row r="965" spans="1:17" x14ac:dyDescent="0.25">
      <c r="A965" s="70"/>
      <c r="B965" s="92"/>
      <c r="C965" s="90"/>
      <c r="D965" s="87"/>
      <c r="E965" s="87"/>
      <c r="F965" s="87"/>
      <c r="G965" s="87"/>
      <c r="H965" s="50"/>
      <c r="I965" s="50"/>
      <c r="J965" s="50"/>
      <c r="K965" s="50"/>
      <c r="L965" s="50"/>
      <c r="M965" s="50"/>
      <c r="N965" s="50"/>
      <c r="O965" s="50"/>
      <c r="P965" s="215"/>
      <c r="Q965" s="63"/>
    </row>
    <row r="966" spans="1:17" x14ac:dyDescent="0.25">
      <c r="A966" s="70"/>
      <c r="B966" s="92"/>
      <c r="C966" s="90"/>
      <c r="D966" s="87"/>
      <c r="E966" s="87"/>
      <c r="F966" s="87"/>
      <c r="G966" s="87"/>
      <c r="H966" s="50"/>
      <c r="I966" s="50"/>
      <c r="J966" s="50"/>
      <c r="K966" s="50"/>
      <c r="L966" s="50"/>
      <c r="M966" s="50"/>
      <c r="N966" s="50"/>
      <c r="O966" s="50"/>
      <c r="P966" s="215"/>
      <c r="Q966" s="63"/>
    </row>
    <row r="967" spans="1:17" x14ac:dyDescent="0.25">
      <c r="A967" s="70"/>
      <c r="B967" s="92"/>
      <c r="C967" s="90"/>
      <c r="D967" s="87"/>
      <c r="E967" s="87"/>
      <c r="F967" s="87"/>
      <c r="G967" s="87"/>
      <c r="H967" s="50"/>
      <c r="I967" s="50"/>
      <c r="J967" s="50"/>
      <c r="K967" s="50"/>
      <c r="L967" s="50"/>
      <c r="M967" s="50"/>
      <c r="N967" s="50"/>
      <c r="O967" s="50"/>
      <c r="P967" s="215"/>
      <c r="Q967" s="63"/>
    </row>
    <row r="968" spans="1:17" x14ac:dyDescent="0.25">
      <c r="A968" s="70"/>
      <c r="B968" s="92"/>
      <c r="C968" s="90"/>
      <c r="D968" s="87"/>
      <c r="E968" s="87"/>
      <c r="F968" s="87"/>
      <c r="G968" s="87"/>
      <c r="H968" s="50"/>
      <c r="I968" s="50"/>
      <c r="J968" s="50"/>
      <c r="K968" s="50"/>
      <c r="L968" s="50"/>
      <c r="M968" s="50"/>
      <c r="N968" s="50"/>
      <c r="O968" s="50"/>
      <c r="P968" s="215"/>
      <c r="Q968" s="63"/>
    </row>
    <row r="969" spans="1:17" x14ac:dyDescent="0.25">
      <c r="A969" s="70"/>
      <c r="B969" s="92"/>
      <c r="C969" s="90"/>
      <c r="D969" s="87"/>
      <c r="E969" s="87"/>
      <c r="F969" s="87"/>
      <c r="G969" s="87"/>
      <c r="H969" s="50"/>
      <c r="I969" s="50"/>
      <c r="J969" s="50"/>
      <c r="K969" s="50"/>
      <c r="L969" s="50"/>
      <c r="M969" s="50"/>
      <c r="N969" s="50"/>
      <c r="O969" s="50"/>
      <c r="P969" s="215"/>
      <c r="Q969" s="63"/>
    </row>
    <row r="970" spans="1:17" x14ac:dyDescent="0.25">
      <c r="A970" s="70"/>
      <c r="B970" s="92"/>
      <c r="C970" s="90"/>
      <c r="D970" s="87"/>
      <c r="E970" s="87"/>
      <c r="F970" s="87"/>
      <c r="G970" s="87"/>
      <c r="H970" s="50"/>
      <c r="I970" s="50"/>
      <c r="J970" s="50"/>
      <c r="K970" s="50"/>
      <c r="L970" s="50"/>
      <c r="M970" s="50"/>
      <c r="N970" s="50"/>
      <c r="O970" s="50"/>
      <c r="P970" s="215"/>
      <c r="Q970" s="63"/>
    </row>
    <row r="971" spans="1:17" x14ac:dyDescent="0.25">
      <c r="A971" s="70"/>
      <c r="B971" s="92"/>
      <c r="C971" s="90"/>
      <c r="D971" s="87"/>
      <c r="E971" s="87"/>
      <c r="F971" s="87"/>
      <c r="G971" s="87"/>
      <c r="H971" s="50"/>
      <c r="I971" s="50"/>
      <c r="J971" s="50"/>
      <c r="K971" s="50"/>
      <c r="L971" s="50"/>
      <c r="M971" s="50"/>
      <c r="N971" s="50"/>
      <c r="O971" s="50"/>
      <c r="P971" s="215"/>
      <c r="Q971" s="63"/>
    </row>
    <row r="972" spans="1:17" x14ac:dyDescent="0.25">
      <c r="A972" s="70"/>
      <c r="B972" s="92"/>
      <c r="C972" s="90"/>
      <c r="D972" s="87"/>
      <c r="E972" s="87"/>
      <c r="F972" s="87"/>
      <c r="G972" s="87"/>
      <c r="H972" s="50"/>
      <c r="I972" s="50"/>
      <c r="J972" s="50"/>
      <c r="K972" s="50"/>
      <c r="L972" s="50"/>
      <c r="M972" s="50"/>
      <c r="N972" s="50"/>
      <c r="O972" s="50"/>
      <c r="P972" s="215"/>
      <c r="Q972" s="63"/>
    </row>
    <row r="973" spans="1:17" x14ac:dyDescent="0.25">
      <c r="A973" s="70"/>
      <c r="B973" s="92"/>
      <c r="C973" s="90"/>
      <c r="D973" s="87"/>
      <c r="E973" s="87"/>
      <c r="F973" s="87"/>
      <c r="G973" s="87"/>
      <c r="H973" s="50"/>
      <c r="I973" s="50"/>
      <c r="J973" s="50"/>
      <c r="K973" s="50"/>
      <c r="L973" s="50"/>
      <c r="M973" s="50"/>
      <c r="N973" s="50"/>
      <c r="O973" s="50"/>
      <c r="P973" s="215"/>
      <c r="Q973" s="63"/>
    </row>
    <row r="974" spans="1:17" x14ac:dyDescent="0.25">
      <c r="A974" s="70"/>
      <c r="B974" s="92"/>
      <c r="C974" s="90"/>
      <c r="D974" s="87"/>
      <c r="E974" s="87"/>
      <c r="F974" s="87"/>
      <c r="G974" s="87"/>
      <c r="H974" s="50"/>
      <c r="I974" s="50"/>
      <c r="J974" s="50"/>
      <c r="K974" s="50"/>
      <c r="L974" s="50"/>
      <c r="M974" s="50"/>
      <c r="N974" s="50"/>
      <c r="O974" s="50"/>
      <c r="P974" s="215"/>
      <c r="Q974" s="63"/>
    </row>
    <row r="975" spans="1:17" x14ac:dyDescent="0.25">
      <c r="A975" s="70"/>
      <c r="B975" s="92"/>
      <c r="C975" s="90"/>
      <c r="D975" s="87"/>
      <c r="E975" s="87"/>
      <c r="F975" s="87"/>
      <c r="G975" s="87"/>
      <c r="H975" s="50"/>
      <c r="I975" s="50"/>
      <c r="J975" s="50"/>
      <c r="K975" s="50"/>
      <c r="L975" s="50"/>
      <c r="M975" s="50"/>
      <c r="N975" s="50"/>
      <c r="O975" s="50"/>
      <c r="P975" s="215"/>
      <c r="Q975" s="63"/>
    </row>
    <row r="976" spans="1:17" x14ac:dyDescent="0.25">
      <c r="A976" s="70"/>
      <c r="B976" s="92"/>
      <c r="C976" s="90"/>
      <c r="D976" s="87"/>
      <c r="E976" s="87"/>
      <c r="F976" s="87"/>
      <c r="G976" s="87"/>
      <c r="H976" s="50"/>
      <c r="I976" s="50"/>
      <c r="J976" s="50"/>
      <c r="K976" s="50"/>
      <c r="L976" s="50"/>
      <c r="M976" s="50"/>
      <c r="N976" s="50"/>
      <c r="O976" s="50"/>
      <c r="P976" s="215"/>
      <c r="Q976" s="63"/>
    </row>
    <row r="977" spans="1:17" x14ac:dyDescent="0.25">
      <c r="A977" s="70"/>
      <c r="B977" s="92"/>
      <c r="C977" s="90"/>
      <c r="D977" s="87"/>
      <c r="E977" s="87"/>
      <c r="F977" s="87"/>
      <c r="H977" s="50"/>
      <c r="I977" s="50"/>
      <c r="J977" s="50"/>
      <c r="K977" s="50"/>
      <c r="L977" s="50"/>
      <c r="M977" s="50"/>
      <c r="N977" s="50"/>
      <c r="O977" s="50"/>
      <c r="P977" s="215"/>
      <c r="Q977" s="63"/>
    </row>
    <row r="978" spans="1:17" x14ac:dyDescent="0.25">
      <c r="A978" s="70"/>
      <c r="B978" s="92"/>
      <c r="C978" s="90"/>
      <c r="D978" s="87"/>
      <c r="E978" s="87"/>
      <c r="F978" s="87"/>
      <c r="H978" s="50"/>
      <c r="I978" s="50"/>
      <c r="J978" s="50"/>
      <c r="K978" s="50"/>
      <c r="L978" s="50"/>
      <c r="M978" s="50"/>
      <c r="N978" s="50"/>
      <c r="O978" s="50"/>
      <c r="P978" s="215"/>
      <c r="Q978" s="63"/>
    </row>
    <row r="979" spans="1:17" x14ac:dyDescent="0.25">
      <c r="H979" s="50"/>
      <c r="I979" s="50"/>
      <c r="J979" s="50"/>
      <c r="K979" s="50"/>
      <c r="L979" s="50"/>
      <c r="M979" s="50"/>
      <c r="N979" s="50"/>
      <c r="O979" s="50"/>
      <c r="P979" s="215"/>
      <c r="Q979" s="63"/>
    </row>
    <row r="980" spans="1:17" x14ac:dyDescent="0.25">
      <c r="H980" s="50"/>
      <c r="I980" s="50"/>
      <c r="J980" s="50"/>
      <c r="K980" s="50"/>
      <c r="L980" s="50"/>
      <c r="M980" s="50"/>
      <c r="N980" s="50"/>
      <c r="O980" s="50"/>
      <c r="P980" s="215"/>
      <c r="Q980" s="63"/>
    </row>
    <row r="981" spans="1:17" x14ac:dyDescent="0.25">
      <c r="H981" s="50"/>
      <c r="I981" s="50"/>
      <c r="J981" s="50"/>
      <c r="K981" s="50"/>
      <c r="L981" s="50"/>
      <c r="M981" s="50"/>
      <c r="N981" s="50"/>
      <c r="O981" s="50"/>
      <c r="P981" s="215"/>
      <c r="Q981" s="63"/>
    </row>
    <row r="982" spans="1:17" x14ac:dyDescent="0.25">
      <c r="H982" s="50"/>
      <c r="I982" s="50"/>
      <c r="J982" s="50"/>
      <c r="K982" s="50"/>
      <c r="L982" s="50"/>
      <c r="M982" s="50"/>
      <c r="N982" s="50"/>
      <c r="O982" s="50"/>
      <c r="P982" s="215"/>
      <c r="Q982" s="63"/>
    </row>
    <row r="983" spans="1:17" x14ac:dyDescent="0.25">
      <c r="H983" s="50"/>
      <c r="I983" s="50"/>
      <c r="J983" s="50"/>
      <c r="K983" s="50"/>
      <c r="L983" s="50"/>
      <c r="M983" s="50"/>
      <c r="N983" s="50"/>
      <c r="O983" s="50"/>
      <c r="P983" s="215"/>
      <c r="Q983" s="63"/>
    </row>
    <row r="984" spans="1:17" x14ac:dyDescent="0.25">
      <c r="H984" s="50"/>
      <c r="I984" s="50"/>
      <c r="J984" s="50"/>
      <c r="K984" s="50"/>
      <c r="L984" s="50"/>
      <c r="M984" s="50"/>
      <c r="N984" s="50"/>
      <c r="O984" s="50"/>
      <c r="P984" s="215"/>
      <c r="Q984" s="63"/>
    </row>
    <row r="985" spans="1:17" x14ac:dyDescent="0.25">
      <c r="H985" s="50"/>
      <c r="I985" s="50"/>
      <c r="J985" s="50"/>
      <c r="K985" s="50"/>
      <c r="L985" s="50"/>
      <c r="M985" s="50"/>
      <c r="N985" s="50"/>
      <c r="O985" s="50"/>
      <c r="P985" s="215"/>
      <c r="Q985" s="63"/>
    </row>
    <row r="986" spans="1:17" x14ac:dyDescent="0.25">
      <c r="A986" s="70"/>
      <c r="B986" s="92"/>
      <c r="C986" s="90"/>
      <c r="D986" s="87"/>
      <c r="E986" s="87"/>
      <c r="F986" s="87"/>
      <c r="G986" s="87"/>
      <c r="H986" s="50"/>
      <c r="I986" s="50"/>
      <c r="J986" s="50"/>
      <c r="K986" s="50"/>
      <c r="L986" s="50"/>
      <c r="M986" s="50"/>
      <c r="N986" s="50"/>
      <c r="O986" s="50"/>
      <c r="P986" s="215"/>
      <c r="Q986" s="63"/>
    </row>
    <row r="987" spans="1:17" x14ac:dyDescent="0.25">
      <c r="A987" s="70"/>
      <c r="B987" s="92"/>
      <c r="C987" s="90"/>
      <c r="D987" s="87"/>
      <c r="E987" s="87"/>
      <c r="F987" s="87"/>
      <c r="G987" s="87"/>
      <c r="H987" s="50"/>
      <c r="I987" s="50"/>
      <c r="J987" s="50"/>
      <c r="K987" s="50"/>
      <c r="L987" s="50"/>
      <c r="M987" s="50"/>
      <c r="N987" s="50"/>
      <c r="O987" s="50"/>
      <c r="P987" s="215"/>
      <c r="Q987" s="63"/>
    </row>
    <row r="988" spans="1:17" x14ac:dyDescent="0.25">
      <c r="A988" s="70"/>
      <c r="B988" s="92"/>
      <c r="C988" s="90"/>
      <c r="D988" s="87"/>
      <c r="E988" s="87"/>
      <c r="F988" s="87"/>
      <c r="G988" s="87"/>
      <c r="H988" s="50"/>
      <c r="I988" s="50"/>
      <c r="J988" s="50"/>
      <c r="K988" s="50"/>
      <c r="L988" s="50"/>
      <c r="M988" s="50"/>
      <c r="N988" s="50"/>
      <c r="O988" s="50"/>
      <c r="P988" s="215"/>
      <c r="Q988" s="63"/>
    </row>
    <row r="989" spans="1:17" x14ac:dyDescent="0.25">
      <c r="H989" s="50"/>
      <c r="I989" s="50"/>
      <c r="J989" s="50"/>
      <c r="K989" s="50"/>
      <c r="L989" s="50"/>
      <c r="M989" s="50"/>
      <c r="N989" s="50"/>
      <c r="O989" s="50"/>
      <c r="P989" s="215"/>
      <c r="Q989" s="63"/>
    </row>
    <row r="990" spans="1:17" x14ac:dyDescent="0.25">
      <c r="A990" s="70"/>
      <c r="H990" s="50"/>
      <c r="I990" s="50"/>
      <c r="J990" s="50"/>
      <c r="K990" s="50"/>
      <c r="L990" s="50"/>
      <c r="M990" s="50"/>
      <c r="N990" s="50"/>
      <c r="O990" s="50"/>
      <c r="P990" s="215"/>
      <c r="Q990" s="63"/>
    </row>
    <row r="991" spans="1:17" x14ac:dyDescent="0.25">
      <c r="G991" s="87"/>
      <c r="H991" s="50"/>
      <c r="I991" s="50"/>
      <c r="J991" s="50"/>
      <c r="K991" s="50"/>
      <c r="L991" s="50"/>
      <c r="M991" s="50"/>
      <c r="N991" s="50"/>
      <c r="O991" s="50"/>
      <c r="P991" s="215"/>
      <c r="Q991" s="63"/>
    </row>
    <row r="992" spans="1:17" x14ac:dyDescent="0.25">
      <c r="G992" s="87"/>
      <c r="H992" s="50"/>
      <c r="I992" s="50"/>
      <c r="J992" s="50"/>
      <c r="K992" s="50"/>
      <c r="L992" s="50"/>
      <c r="M992" s="50"/>
      <c r="N992" s="50"/>
      <c r="O992" s="50"/>
      <c r="P992" s="215"/>
      <c r="Q992" s="63"/>
    </row>
    <row r="993" spans="1:17" x14ac:dyDescent="0.25">
      <c r="H993" s="50"/>
      <c r="I993" s="50"/>
      <c r="J993" s="50"/>
      <c r="K993" s="50"/>
      <c r="L993" s="50"/>
      <c r="M993" s="50"/>
      <c r="N993" s="50"/>
      <c r="O993" s="50"/>
      <c r="P993" s="215"/>
      <c r="Q993" s="63"/>
    </row>
    <row r="994" spans="1:17" x14ac:dyDescent="0.25">
      <c r="H994" s="50"/>
      <c r="I994" s="50"/>
      <c r="J994" s="50"/>
      <c r="K994" s="50"/>
      <c r="L994" s="50"/>
      <c r="M994" s="50"/>
      <c r="N994" s="50"/>
      <c r="O994" s="50"/>
      <c r="P994" s="215"/>
      <c r="Q994" s="63"/>
    </row>
    <row r="995" spans="1:17" x14ac:dyDescent="0.25">
      <c r="H995" s="50"/>
      <c r="I995" s="50"/>
      <c r="J995" s="50"/>
      <c r="K995" s="50"/>
      <c r="L995" s="50"/>
      <c r="M995" s="50"/>
      <c r="N995" s="50"/>
      <c r="O995" s="50"/>
      <c r="P995" s="215"/>
      <c r="Q995" s="63"/>
    </row>
    <row r="996" spans="1:17" x14ac:dyDescent="0.25">
      <c r="H996" s="50"/>
      <c r="I996" s="50"/>
      <c r="J996" s="50"/>
      <c r="K996" s="50"/>
      <c r="L996" s="50"/>
      <c r="M996" s="50"/>
      <c r="N996" s="50"/>
      <c r="O996" s="50"/>
      <c r="P996" s="215"/>
      <c r="Q996" s="63"/>
    </row>
    <row r="997" spans="1:17" x14ac:dyDescent="0.25">
      <c r="H997" s="50"/>
      <c r="I997" s="50"/>
      <c r="J997" s="50"/>
      <c r="K997" s="50"/>
      <c r="L997" s="50"/>
      <c r="M997" s="50"/>
      <c r="N997" s="50"/>
      <c r="O997" s="50"/>
      <c r="P997" s="215"/>
      <c r="Q997" s="63"/>
    </row>
    <row r="998" spans="1:17" x14ac:dyDescent="0.25">
      <c r="H998" s="50"/>
      <c r="I998" s="50"/>
      <c r="J998" s="50"/>
      <c r="K998" s="50"/>
      <c r="L998" s="50"/>
      <c r="M998" s="50"/>
      <c r="N998" s="50"/>
      <c r="O998" s="50"/>
      <c r="P998" s="215"/>
      <c r="Q998" s="63"/>
    </row>
    <row r="999" spans="1:17" x14ac:dyDescent="0.25">
      <c r="A999" s="70"/>
      <c r="D999" s="87"/>
      <c r="E999" s="87"/>
      <c r="F999" s="87"/>
      <c r="G999" s="87"/>
      <c r="H999" s="50"/>
      <c r="I999" s="50"/>
      <c r="J999" s="50"/>
      <c r="K999" s="50"/>
      <c r="L999" s="50"/>
      <c r="M999" s="50"/>
      <c r="N999" s="50"/>
      <c r="O999" s="50"/>
      <c r="P999" s="215"/>
      <c r="Q999" s="63"/>
    </row>
    <row r="1000" spans="1:17" x14ac:dyDescent="0.25">
      <c r="A1000" s="70"/>
      <c r="D1000" s="87"/>
      <c r="E1000" s="87"/>
      <c r="F1000" s="87"/>
      <c r="G1000" s="87"/>
      <c r="H1000" s="50"/>
      <c r="I1000" s="50"/>
      <c r="J1000" s="50"/>
      <c r="K1000" s="50"/>
      <c r="L1000" s="50"/>
      <c r="M1000" s="50"/>
      <c r="N1000" s="50"/>
      <c r="O1000" s="50"/>
      <c r="P1000" s="215"/>
      <c r="Q1000" s="63"/>
    </row>
    <row r="1001" spans="1:17" x14ac:dyDescent="0.25">
      <c r="A1001" s="70"/>
      <c r="D1001" s="87"/>
      <c r="E1001" s="87"/>
      <c r="F1001" s="87"/>
      <c r="G1001" s="87"/>
      <c r="H1001" s="50"/>
      <c r="I1001" s="50"/>
      <c r="J1001" s="50"/>
      <c r="K1001" s="50"/>
      <c r="L1001" s="50"/>
      <c r="M1001" s="50"/>
      <c r="N1001" s="50"/>
      <c r="O1001" s="50"/>
      <c r="P1001" s="215"/>
      <c r="Q1001" s="63"/>
    </row>
    <row r="1002" spans="1:17" x14ac:dyDescent="0.25">
      <c r="A1002" s="70"/>
      <c r="D1002" s="87"/>
      <c r="E1002" s="87"/>
      <c r="F1002" s="87"/>
      <c r="G1002" s="87"/>
      <c r="H1002" s="50"/>
      <c r="I1002" s="50"/>
      <c r="J1002" s="50"/>
      <c r="K1002" s="50"/>
      <c r="L1002" s="50"/>
      <c r="M1002" s="50"/>
      <c r="N1002" s="50"/>
      <c r="O1002" s="50"/>
      <c r="P1002" s="215"/>
      <c r="Q1002" s="63"/>
    </row>
    <row r="1003" spans="1:17" x14ac:dyDescent="0.25">
      <c r="H1003" s="50"/>
      <c r="I1003" s="50"/>
      <c r="J1003" s="50"/>
      <c r="K1003" s="50"/>
      <c r="L1003" s="50"/>
      <c r="M1003" s="50"/>
      <c r="N1003" s="50"/>
      <c r="O1003" s="50"/>
      <c r="P1003" s="215"/>
      <c r="Q1003" s="63"/>
    </row>
    <row r="1004" spans="1:17" x14ac:dyDescent="0.25">
      <c r="A1004" s="70"/>
      <c r="H1004" s="50"/>
      <c r="I1004" s="50"/>
      <c r="J1004" s="50"/>
      <c r="K1004" s="50"/>
      <c r="L1004" s="50"/>
      <c r="M1004" s="50"/>
      <c r="N1004" s="50"/>
      <c r="O1004" s="50"/>
      <c r="P1004" s="215"/>
      <c r="Q1004" s="63"/>
    </row>
    <row r="1005" spans="1:17" x14ac:dyDescent="0.25">
      <c r="H1005" s="50"/>
      <c r="I1005" s="50"/>
      <c r="J1005" s="50"/>
      <c r="K1005" s="50"/>
      <c r="L1005" s="50"/>
      <c r="M1005" s="50"/>
      <c r="N1005" s="50"/>
      <c r="O1005" s="50"/>
      <c r="P1005" s="215"/>
      <c r="Q1005" s="63"/>
    </row>
    <row r="1006" spans="1:17" x14ac:dyDescent="0.25">
      <c r="H1006" s="50"/>
      <c r="I1006" s="50"/>
      <c r="J1006" s="50"/>
      <c r="K1006" s="50"/>
      <c r="L1006" s="50"/>
      <c r="M1006" s="50"/>
      <c r="N1006" s="50"/>
      <c r="O1006" s="50"/>
      <c r="P1006" s="215"/>
      <c r="Q1006" s="63"/>
    </row>
    <row r="1007" spans="1:17" x14ac:dyDescent="0.25">
      <c r="H1007" s="50"/>
      <c r="I1007" s="50"/>
      <c r="J1007" s="50"/>
      <c r="K1007" s="50"/>
      <c r="L1007" s="50"/>
      <c r="M1007" s="50"/>
      <c r="N1007" s="50"/>
      <c r="O1007" s="50"/>
      <c r="P1007" s="215"/>
      <c r="Q1007" s="63"/>
    </row>
    <row r="1008" spans="1:17" x14ac:dyDescent="0.25">
      <c r="A1008" s="70"/>
      <c r="D1008" s="87"/>
      <c r="E1008" s="87"/>
      <c r="F1008" s="87"/>
      <c r="G1008" s="87"/>
      <c r="H1008" s="50"/>
      <c r="I1008" s="50"/>
      <c r="J1008" s="50"/>
      <c r="K1008" s="50"/>
      <c r="L1008" s="50"/>
      <c r="M1008" s="50"/>
      <c r="N1008" s="50"/>
      <c r="O1008" s="50"/>
      <c r="P1008" s="215"/>
      <c r="Q1008" s="63"/>
    </row>
    <row r="1009" spans="1:17" x14ac:dyDescent="0.25">
      <c r="A1009" s="70"/>
      <c r="D1009" s="87"/>
      <c r="E1009" s="87"/>
      <c r="F1009" s="87"/>
      <c r="G1009" s="87"/>
      <c r="H1009" s="50"/>
      <c r="I1009" s="50"/>
      <c r="J1009" s="50"/>
      <c r="K1009" s="50"/>
      <c r="L1009" s="50"/>
      <c r="M1009" s="50"/>
      <c r="N1009" s="50"/>
      <c r="O1009" s="50"/>
      <c r="P1009" s="215"/>
      <c r="Q1009" s="63"/>
    </row>
    <row r="1010" spans="1:17" x14ac:dyDescent="0.25">
      <c r="A1010" s="70"/>
      <c r="D1010" s="87"/>
      <c r="E1010" s="87"/>
      <c r="F1010" s="87"/>
      <c r="G1010" s="87"/>
      <c r="H1010" s="50"/>
      <c r="I1010" s="50"/>
      <c r="J1010" s="50"/>
      <c r="K1010" s="50"/>
      <c r="L1010" s="50"/>
      <c r="M1010" s="50"/>
      <c r="N1010" s="50"/>
      <c r="O1010" s="50"/>
      <c r="P1010" s="215"/>
      <c r="Q1010" s="63"/>
    </row>
    <row r="1011" spans="1:17" x14ac:dyDescent="0.25">
      <c r="A1011" s="70"/>
      <c r="H1011" s="50"/>
      <c r="I1011" s="50"/>
      <c r="J1011" s="50"/>
      <c r="K1011" s="50"/>
      <c r="L1011" s="50"/>
      <c r="M1011" s="50"/>
      <c r="N1011" s="50"/>
      <c r="O1011" s="50"/>
      <c r="P1011" s="215"/>
      <c r="Q1011" s="63"/>
    </row>
    <row r="1012" spans="1:17" x14ac:dyDescent="0.25">
      <c r="A1012" s="70"/>
      <c r="B1012" s="92"/>
      <c r="C1012" s="90"/>
      <c r="D1012" s="87"/>
      <c r="E1012" s="87"/>
      <c r="F1012" s="87"/>
      <c r="G1012" s="87"/>
      <c r="H1012" s="50"/>
      <c r="I1012" s="50"/>
      <c r="J1012" s="50"/>
      <c r="K1012" s="50"/>
      <c r="L1012" s="50"/>
      <c r="M1012" s="50"/>
      <c r="N1012" s="50"/>
      <c r="O1012" s="50"/>
      <c r="P1012" s="215"/>
      <c r="Q1012" s="63"/>
    </row>
    <row r="1013" spans="1:17" x14ac:dyDescent="0.25">
      <c r="H1013" s="50"/>
      <c r="I1013" s="50"/>
      <c r="J1013" s="50"/>
      <c r="K1013" s="50"/>
      <c r="L1013" s="50"/>
      <c r="M1013" s="50"/>
      <c r="N1013" s="50"/>
      <c r="O1013" s="50"/>
      <c r="P1013" s="215"/>
      <c r="Q1013" s="63"/>
    </row>
    <row r="1014" spans="1:17" x14ac:dyDescent="0.25">
      <c r="A1014" s="70"/>
      <c r="D1014" s="87"/>
      <c r="E1014" s="87"/>
      <c r="F1014" s="87"/>
      <c r="G1014" s="87"/>
      <c r="H1014" s="50"/>
      <c r="I1014" s="50"/>
      <c r="J1014" s="50"/>
      <c r="K1014" s="50"/>
      <c r="L1014" s="50"/>
      <c r="M1014" s="50"/>
      <c r="N1014" s="50"/>
      <c r="O1014" s="50"/>
      <c r="P1014" s="215"/>
      <c r="Q1014" s="63"/>
    </row>
    <row r="1015" spans="1:17" x14ac:dyDescent="0.25">
      <c r="A1015" s="70"/>
      <c r="D1015" s="87"/>
      <c r="E1015" s="87"/>
      <c r="F1015" s="87"/>
      <c r="G1015" s="87"/>
      <c r="H1015" s="50"/>
      <c r="I1015" s="50"/>
      <c r="J1015" s="50"/>
      <c r="K1015" s="50"/>
      <c r="L1015" s="50"/>
      <c r="M1015" s="50"/>
      <c r="N1015" s="50"/>
      <c r="O1015" s="50"/>
      <c r="P1015" s="215"/>
      <c r="Q1015" s="63"/>
    </row>
    <row r="1016" spans="1:17" x14ac:dyDescent="0.25">
      <c r="A1016" s="70"/>
      <c r="D1016" s="87"/>
      <c r="E1016" s="87"/>
      <c r="F1016" s="87"/>
      <c r="G1016" s="87"/>
      <c r="H1016" s="50"/>
      <c r="I1016" s="50"/>
      <c r="J1016" s="50"/>
      <c r="K1016" s="50"/>
      <c r="L1016" s="50"/>
      <c r="M1016" s="50"/>
      <c r="N1016" s="50"/>
      <c r="O1016" s="50"/>
      <c r="P1016" s="215"/>
      <c r="Q1016" s="63"/>
    </row>
    <row r="1017" spans="1:17" x14ac:dyDescent="0.25">
      <c r="A1017" s="70"/>
      <c r="D1017" s="87"/>
      <c r="E1017" s="87"/>
      <c r="F1017" s="87"/>
      <c r="G1017" s="87"/>
      <c r="H1017" s="50"/>
      <c r="I1017" s="50"/>
      <c r="J1017" s="50"/>
      <c r="K1017" s="50"/>
      <c r="L1017" s="50"/>
      <c r="M1017" s="50"/>
      <c r="N1017" s="50"/>
      <c r="O1017" s="50"/>
      <c r="P1017" s="215"/>
      <c r="Q1017" s="63"/>
    </row>
    <row r="1018" spans="1:17" x14ac:dyDescent="0.25">
      <c r="A1018" s="70"/>
      <c r="D1018" s="87"/>
      <c r="E1018" s="87"/>
      <c r="F1018" s="87"/>
      <c r="G1018" s="87"/>
      <c r="H1018" s="50"/>
      <c r="I1018" s="50"/>
      <c r="J1018" s="50"/>
      <c r="K1018" s="50"/>
      <c r="L1018" s="50"/>
      <c r="M1018" s="50"/>
      <c r="N1018" s="50"/>
      <c r="O1018" s="50"/>
      <c r="P1018" s="215"/>
      <c r="Q1018" s="63"/>
    </row>
    <row r="1019" spans="1:17" x14ac:dyDescent="0.25">
      <c r="A1019" s="70"/>
      <c r="D1019" s="87"/>
      <c r="E1019" s="87"/>
      <c r="F1019" s="87"/>
      <c r="G1019" s="87"/>
      <c r="H1019" s="50"/>
      <c r="I1019" s="50"/>
      <c r="J1019" s="50"/>
      <c r="K1019" s="50"/>
      <c r="L1019" s="50"/>
      <c r="M1019" s="50"/>
      <c r="N1019" s="50"/>
      <c r="O1019" s="50"/>
      <c r="P1019" s="215"/>
      <c r="Q1019" s="63"/>
    </row>
    <row r="1020" spans="1:17" x14ac:dyDescent="0.25">
      <c r="A1020" s="70"/>
      <c r="D1020" s="87"/>
      <c r="E1020" s="87"/>
      <c r="F1020" s="87"/>
      <c r="G1020" s="87"/>
      <c r="H1020" s="50"/>
      <c r="I1020" s="50"/>
      <c r="J1020" s="50"/>
      <c r="K1020" s="50"/>
      <c r="L1020" s="50"/>
      <c r="M1020" s="50"/>
      <c r="N1020" s="50"/>
      <c r="O1020" s="50"/>
      <c r="P1020" s="215"/>
      <c r="Q1020" s="63"/>
    </row>
    <row r="1021" spans="1:17" x14ac:dyDescent="0.25">
      <c r="A1021" s="70"/>
      <c r="D1021" s="87"/>
      <c r="E1021" s="87"/>
      <c r="F1021" s="87"/>
      <c r="G1021" s="87"/>
      <c r="H1021" s="50"/>
      <c r="I1021" s="50"/>
      <c r="J1021" s="50"/>
      <c r="K1021" s="50"/>
      <c r="L1021" s="50"/>
      <c r="M1021" s="50"/>
      <c r="N1021" s="50"/>
      <c r="O1021" s="50"/>
      <c r="P1021" s="215"/>
      <c r="Q1021" s="63"/>
    </row>
    <row r="1022" spans="1:17" x14ac:dyDescent="0.25">
      <c r="A1022" s="70"/>
      <c r="D1022" s="87"/>
      <c r="E1022" s="87"/>
      <c r="F1022" s="87"/>
      <c r="G1022" s="87"/>
      <c r="H1022" s="50"/>
      <c r="I1022" s="50"/>
      <c r="J1022" s="50"/>
      <c r="K1022" s="50"/>
      <c r="L1022" s="50"/>
      <c r="M1022" s="50"/>
      <c r="N1022" s="50"/>
      <c r="O1022" s="50"/>
      <c r="P1022" s="215"/>
      <c r="Q1022" s="63"/>
    </row>
    <row r="1023" spans="1:17" x14ac:dyDescent="0.25">
      <c r="A1023" s="70"/>
      <c r="D1023" s="87"/>
      <c r="E1023" s="87"/>
      <c r="F1023" s="87"/>
      <c r="G1023" s="87"/>
      <c r="H1023" s="50"/>
      <c r="I1023" s="50"/>
      <c r="J1023" s="50"/>
      <c r="K1023" s="50"/>
      <c r="L1023" s="50"/>
      <c r="M1023" s="50"/>
      <c r="N1023" s="50"/>
      <c r="O1023" s="50"/>
      <c r="P1023" s="215"/>
      <c r="Q1023" s="63"/>
    </row>
    <row r="1024" spans="1:17" x14ac:dyDescent="0.25">
      <c r="A1024" s="70"/>
      <c r="D1024" s="87"/>
      <c r="E1024" s="87"/>
      <c r="F1024" s="87"/>
      <c r="G1024" s="87"/>
      <c r="H1024" s="50"/>
      <c r="I1024" s="50"/>
      <c r="J1024" s="50"/>
      <c r="K1024" s="50"/>
      <c r="L1024" s="50"/>
      <c r="M1024" s="50"/>
      <c r="N1024" s="50"/>
      <c r="O1024" s="50"/>
      <c r="P1024" s="215"/>
      <c r="Q1024" s="63"/>
    </row>
    <row r="1025" spans="1:17" x14ac:dyDescent="0.25">
      <c r="A1025" s="70"/>
      <c r="D1025" s="87"/>
      <c r="E1025" s="87"/>
      <c r="F1025" s="87"/>
      <c r="G1025" s="87"/>
      <c r="H1025" s="50"/>
      <c r="I1025" s="50"/>
      <c r="J1025" s="50"/>
      <c r="K1025" s="50"/>
      <c r="L1025" s="50"/>
      <c r="M1025" s="50"/>
      <c r="N1025" s="50"/>
      <c r="O1025" s="50"/>
      <c r="P1025" s="215"/>
      <c r="Q1025" s="63"/>
    </row>
    <row r="1026" spans="1:17" x14ac:dyDescent="0.25">
      <c r="A1026" s="70"/>
      <c r="B1026" s="92"/>
      <c r="C1026" s="90"/>
      <c r="D1026" s="87"/>
      <c r="E1026" s="87"/>
      <c r="F1026" s="87"/>
      <c r="H1026" s="50"/>
      <c r="I1026" s="50"/>
      <c r="J1026" s="50"/>
      <c r="K1026" s="50"/>
      <c r="L1026" s="50"/>
      <c r="M1026" s="50"/>
      <c r="N1026" s="50"/>
      <c r="O1026" s="50"/>
      <c r="P1026" s="215"/>
      <c r="Q1026" s="63"/>
    </row>
    <row r="1027" spans="1:17" x14ac:dyDescent="0.25">
      <c r="A1027" s="70"/>
      <c r="B1027" s="92"/>
      <c r="C1027" s="90"/>
      <c r="D1027" s="87"/>
      <c r="E1027" s="87"/>
      <c r="F1027" s="87"/>
      <c r="H1027" s="50"/>
      <c r="I1027" s="50"/>
      <c r="J1027" s="50"/>
      <c r="K1027" s="50"/>
      <c r="L1027" s="50"/>
      <c r="M1027" s="50"/>
      <c r="N1027" s="50"/>
      <c r="O1027" s="50"/>
      <c r="P1027" s="215"/>
      <c r="Q1027" s="63"/>
    </row>
    <row r="1028" spans="1:17" x14ac:dyDescent="0.25">
      <c r="H1028" s="50"/>
      <c r="I1028" s="50"/>
      <c r="J1028" s="50"/>
      <c r="K1028" s="50"/>
      <c r="L1028" s="50"/>
      <c r="M1028" s="50"/>
      <c r="N1028" s="50"/>
      <c r="O1028" s="50"/>
      <c r="P1028" s="215"/>
      <c r="Q1028" s="63"/>
    </row>
    <row r="1029" spans="1:17" x14ac:dyDescent="0.25">
      <c r="H1029" s="50"/>
      <c r="I1029" s="50"/>
      <c r="J1029" s="50"/>
      <c r="K1029" s="50"/>
      <c r="L1029" s="50"/>
      <c r="M1029" s="50"/>
      <c r="N1029" s="50"/>
      <c r="O1029" s="50"/>
      <c r="P1029" s="215"/>
      <c r="Q1029" s="63"/>
    </row>
    <row r="1030" spans="1:17" x14ac:dyDescent="0.25">
      <c r="H1030" s="50"/>
      <c r="I1030" s="50"/>
      <c r="J1030" s="50"/>
      <c r="K1030" s="50"/>
      <c r="L1030" s="50"/>
      <c r="M1030" s="50"/>
      <c r="N1030" s="50"/>
      <c r="O1030" s="50"/>
      <c r="P1030" s="215"/>
      <c r="Q1030" s="63"/>
    </row>
    <row r="1031" spans="1:17" x14ac:dyDescent="0.25">
      <c r="H1031" s="50"/>
      <c r="I1031" s="50"/>
      <c r="J1031" s="50"/>
      <c r="K1031" s="50"/>
      <c r="L1031" s="50"/>
      <c r="M1031" s="50"/>
      <c r="N1031" s="50"/>
      <c r="O1031" s="50"/>
      <c r="P1031" s="215"/>
      <c r="Q1031" s="63"/>
    </row>
    <row r="1032" spans="1:17" x14ac:dyDescent="0.25">
      <c r="H1032" s="50"/>
      <c r="I1032" s="50"/>
      <c r="J1032" s="50"/>
      <c r="K1032" s="50"/>
      <c r="L1032" s="50"/>
      <c r="M1032" s="50"/>
      <c r="N1032" s="50"/>
      <c r="O1032" s="50"/>
      <c r="P1032" s="215"/>
      <c r="Q1032" s="63"/>
    </row>
    <row r="1033" spans="1:17" x14ac:dyDescent="0.25">
      <c r="H1033" s="50"/>
      <c r="I1033" s="50"/>
      <c r="J1033" s="50"/>
      <c r="K1033" s="50"/>
      <c r="L1033" s="50"/>
      <c r="M1033" s="50"/>
      <c r="N1033" s="50"/>
      <c r="O1033" s="50"/>
      <c r="P1033" s="215"/>
      <c r="Q1033" s="63"/>
    </row>
    <row r="1034" spans="1:17" x14ac:dyDescent="0.25">
      <c r="H1034" s="50"/>
      <c r="I1034" s="50"/>
      <c r="J1034" s="50"/>
      <c r="K1034" s="50"/>
      <c r="L1034" s="50"/>
      <c r="M1034" s="50"/>
      <c r="N1034" s="50"/>
      <c r="O1034" s="50"/>
      <c r="P1034" s="215"/>
      <c r="Q1034" s="63"/>
    </row>
    <row r="1035" spans="1:17" x14ac:dyDescent="0.25">
      <c r="A1035" s="70"/>
      <c r="C1035" s="90"/>
      <c r="D1035" s="87"/>
      <c r="E1035" s="87"/>
      <c r="F1035" s="87"/>
      <c r="G1035" s="87"/>
      <c r="H1035" s="50"/>
      <c r="I1035" s="50"/>
      <c r="J1035" s="50"/>
      <c r="K1035" s="50"/>
      <c r="L1035" s="50"/>
      <c r="M1035" s="50"/>
      <c r="N1035" s="50"/>
      <c r="O1035" s="50"/>
      <c r="P1035" s="215"/>
      <c r="Q1035" s="63"/>
    </row>
    <row r="1036" spans="1:17" x14ac:dyDescent="0.25">
      <c r="A1036" s="70"/>
      <c r="C1036" s="90"/>
      <c r="D1036" s="87"/>
      <c r="E1036" s="87"/>
      <c r="F1036" s="87"/>
      <c r="G1036" s="87"/>
      <c r="H1036" s="50"/>
      <c r="I1036" s="50"/>
      <c r="J1036" s="50"/>
      <c r="K1036" s="50"/>
      <c r="L1036" s="50"/>
      <c r="M1036" s="50"/>
      <c r="N1036" s="50"/>
      <c r="O1036" s="50"/>
      <c r="P1036" s="215"/>
      <c r="Q1036" s="63"/>
    </row>
    <row r="1037" spans="1:17" x14ac:dyDescent="0.25">
      <c r="A1037" s="70"/>
      <c r="C1037" s="90"/>
      <c r="D1037" s="87"/>
      <c r="E1037" s="87"/>
      <c r="F1037" s="87"/>
      <c r="G1037" s="87"/>
      <c r="H1037" s="50"/>
      <c r="I1037" s="50"/>
      <c r="J1037" s="50"/>
      <c r="K1037" s="50"/>
      <c r="L1037" s="50"/>
      <c r="M1037" s="50"/>
      <c r="N1037" s="50"/>
      <c r="O1037" s="50"/>
      <c r="P1037" s="215"/>
      <c r="Q1037" s="63"/>
    </row>
    <row r="1038" spans="1:17" x14ac:dyDescent="0.25">
      <c r="A1038" s="70"/>
      <c r="B1038" s="92"/>
      <c r="C1038" s="90"/>
      <c r="D1038" s="87"/>
      <c r="E1038" s="87"/>
      <c r="F1038" s="87"/>
      <c r="G1038" s="87"/>
      <c r="H1038" s="50"/>
      <c r="I1038" s="50"/>
      <c r="J1038" s="50"/>
      <c r="K1038" s="50"/>
      <c r="L1038" s="50"/>
      <c r="M1038" s="50"/>
      <c r="N1038" s="50"/>
      <c r="O1038" s="50"/>
      <c r="P1038" s="215"/>
      <c r="Q1038" s="63"/>
    </row>
    <row r="1039" spans="1:17" x14ac:dyDescent="0.25">
      <c r="A1039" s="70"/>
      <c r="B1039" s="92"/>
      <c r="C1039" s="90"/>
      <c r="D1039" s="87"/>
      <c r="E1039" s="87"/>
      <c r="F1039" s="87"/>
      <c r="G1039" s="87"/>
      <c r="H1039" s="50"/>
      <c r="I1039" s="50"/>
      <c r="J1039" s="50"/>
      <c r="K1039" s="50"/>
      <c r="L1039" s="50"/>
      <c r="M1039" s="50"/>
      <c r="N1039" s="50"/>
      <c r="O1039" s="50"/>
      <c r="P1039" s="215"/>
      <c r="Q1039" s="63"/>
    </row>
    <row r="1040" spans="1:17" x14ac:dyDescent="0.25">
      <c r="H1040" s="50"/>
      <c r="I1040" s="50"/>
      <c r="J1040" s="50"/>
      <c r="K1040" s="50"/>
      <c r="L1040" s="50"/>
      <c r="M1040" s="50"/>
      <c r="N1040" s="50"/>
      <c r="O1040" s="50"/>
      <c r="P1040" s="215"/>
      <c r="Q1040" s="63"/>
    </row>
    <row r="1041" spans="1:17" x14ac:dyDescent="0.25">
      <c r="H1041" s="50"/>
      <c r="I1041" s="50"/>
      <c r="J1041" s="50"/>
      <c r="K1041" s="50"/>
      <c r="L1041" s="50"/>
      <c r="M1041" s="50"/>
      <c r="N1041" s="50"/>
      <c r="O1041" s="50"/>
      <c r="P1041" s="215"/>
      <c r="Q1041" s="63"/>
    </row>
    <row r="1042" spans="1:17" x14ac:dyDescent="0.25">
      <c r="C1042" s="90"/>
      <c r="H1042" s="50"/>
      <c r="I1042" s="50"/>
      <c r="J1042" s="50"/>
      <c r="K1042" s="50"/>
      <c r="L1042" s="50"/>
      <c r="M1042" s="50"/>
      <c r="N1042" s="50"/>
      <c r="O1042" s="50"/>
      <c r="P1042" s="215"/>
      <c r="Q1042" s="63"/>
    </row>
    <row r="1043" spans="1:17" x14ac:dyDescent="0.25">
      <c r="C1043" s="90"/>
      <c r="H1043" s="50"/>
      <c r="I1043" s="50"/>
      <c r="J1043" s="50"/>
      <c r="K1043" s="50"/>
      <c r="L1043" s="50"/>
      <c r="M1043" s="50"/>
      <c r="N1043" s="50"/>
      <c r="O1043" s="50"/>
      <c r="P1043" s="215"/>
      <c r="Q1043" s="63"/>
    </row>
    <row r="1044" spans="1:17" x14ac:dyDescent="0.25">
      <c r="H1044" s="50"/>
      <c r="I1044" s="50"/>
      <c r="J1044" s="50"/>
      <c r="K1044" s="50"/>
      <c r="L1044" s="50"/>
      <c r="M1044" s="50"/>
      <c r="N1044" s="50"/>
      <c r="O1044" s="50"/>
      <c r="P1044" s="215"/>
      <c r="Q1044" s="63"/>
    </row>
    <row r="1045" spans="1:17" x14ac:dyDescent="0.25">
      <c r="H1045" s="50"/>
      <c r="I1045" s="50"/>
      <c r="J1045" s="50"/>
      <c r="K1045" s="50"/>
      <c r="L1045" s="50"/>
      <c r="M1045" s="50"/>
      <c r="N1045" s="50"/>
      <c r="O1045" s="50"/>
      <c r="P1045" s="215"/>
      <c r="Q1045" s="63"/>
    </row>
    <row r="1046" spans="1:17" x14ac:dyDescent="0.25">
      <c r="H1046" s="50"/>
      <c r="I1046" s="50"/>
      <c r="J1046" s="50"/>
      <c r="K1046" s="50"/>
      <c r="L1046" s="50"/>
      <c r="M1046" s="50"/>
      <c r="N1046" s="50"/>
      <c r="O1046" s="50"/>
      <c r="P1046" s="215"/>
      <c r="Q1046" s="63"/>
    </row>
    <row r="1047" spans="1:17" x14ac:dyDescent="0.25">
      <c r="H1047" s="50"/>
      <c r="I1047" s="50"/>
      <c r="J1047" s="50"/>
      <c r="K1047" s="50"/>
      <c r="L1047" s="50"/>
      <c r="M1047" s="50"/>
      <c r="N1047" s="50"/>
      <c r="O1047" s="50"/>
      <c r="P1047" s="215"/>
      <c r="Q1047" s="63"/>
    </row>
    <row r="1048" spans="1:17" x14ac:dyDescent="0.25">
      <c r="H1048" s="50"/>
      <c r="I1048" s="50"/>
      <c r="J1048" s="50"/>
      <c r="K1048" s="50"/>
      <c r="L1048" s="50"/>
      <c r="M1048" s="50"/>
      <c r="N1048" s="50"/>
      <c r="O1048" s="50"/>
      <c r="P1048" s="215"/>
      <c r="Q1048" s="63"/>
    </row>
    <row r="1049" spans="1:17" x14ac:dyDescent="0.25">
      <c r="A1049" s="70"/>
      <c r="D1049" s="87"/>
      <c r="E1049" s="87"/>
      <c r="F1049" s="87"/>
      <c r="G1049" s="87"/>
      <c r="H1049" s="50"/>
      <c r="I1049" s="50"/>
      <c r="J1049" s="50"/>
      <c r="K1049" s="50"/>
      <c r="L1049" s="50"/>
      <c r="M1049" s="50"/>
      <c r="N1049" s="50"/>
      <c r="O1049" s="50"/>
      <c r="P1049" s="215"/>
      <c r="Q1049" s="63"/>
    </row>
    <row r="1050" spans="1:17" x14ac:dyDescent="0.25">
      <c r="A1050" s="70"/>
      <c r="D1050" s="87"/>
      <c r="E1050" s="87"/>
      <c r="F1050" s="87"/>
      <c r="G1050" s="87"/>
      <c r="H1050" s="50"/>
      <c r="I1050" s="50"/>
      <c r="J1050" s="50"/>
      <c r="K1050" s="50"/>
      <c r="L1050" s="50"/>
      <c r="M1050" s="50"/>
      <c r="N1050" s="50"/>
      <c r="O1050" s="50"/>
      <c r="P1050" s="215"/>
      <c r="Q1050" s="63"/>
    </row>
    <row r="1051" spans="1:17" x14ac:dyDescent="0.25">
      <c r="A1051" s="70"/>
      <c r="D1051" s="87"/>
      <c r="E1051" s="87"/>
      <c r="F1051" s="87"/>
      <c r="G1051" s="87"/>
      <c r="H1051" s="50"/>
      <c r="I1051" s="50"/>
      <c r="J1051" s="50"/>
      <c r="K1051" s="50"/>
      <c r="L1051" s="50"/>
      <c r="M1051" s="50"/>
      <c r="N1051" s="50"/>
      <c r="O1051" s="50"/>
      <c r="P1051" s="215"/>
      <c r="Q1051" s="63"/>
    </row>
    <row r="1052" spans="1:17" x14ac:dyDescent="0.25">
      <c r="A1052" s="70"/>
      <c r="D1052" s="87"/>
      <c r="E1052" s="87"/>
      <c r="F1052" s="87"/>
      <c r="G1052" s="87"/>
      <c r="H1052" s="50"/>
      <c r="I1052" s="50"/>
      <c r="J1052" s="50"/>
      <c r="K1052" s="50"/>
      <c r="L1052" s="50"/>
      <c r="M1052" s="50"/>
      <c r="N1052" s="50"/>
      <c r="O1052" s="50"/>
      <c r="P1052" s="215"/>
      <c r="Q1052" s="63"/>
    </row>
    <row r="1053" spans="1:17" x14ac:dyDescent="0.25">
      <c r="A1053" s="70"/>
      <c r="D1053" s="87"/>
      <c r="E1053" s="87"/>
      <c r="F1053" s="87"/>
      <c r="G1053" s="87"/>
      <c r="H1053" s="50"/>
      <c r="I1053" s="50"/>
      <c r="J1053" s="50"/>
      <c r="K1053" s="50"/>
      <c r="L1053" s="50"/>
      <c r="M1053" s="50"/>
      <c r="N1053" s="50"/>
      <c r="O1053" s="50"/>
      <c r="P1053" s="215"/>
      <c r="Q1053" s="63"/>
    </row>
    <row r="1054" spans="1:17" x14ac:dyDescent="0.25">
      <c r="H1054" s="50"/>
      <c r="I1054" s="50"/>
      <c r="J1054" s="50"/>
      <c r="K1054" s="50"/>
      <c r="L1054" s="50"/>
      <c r="M1054" s="50"/>
      <c r="N1054" s="50"/>
      <c r="O1054" s="50"/>
      <c r="P1054" s="215"/>
      <c r="Q1054" s="63"/>
    </row>
    <row r="1055" spans="1:17" x14ac:dyDescent="0.25">
      <c r="H1055" s="50"/>
      <c r="I1055" s="50"/>
      <c r="J1055" s="50"/>
      <c r="K1055" s="50"/>
      <c r="L1055" s="50"/>
      <c r="M1055" s="50"/>
      <c r="N1055" s="50"/>
      <c r="O1055" s="50"/>
      <c r="P1055" s="215"/>
      <c r="Q1055" s="63"/>
    </row>
    <row r="1056" spans="1:17" x14ac:dyDescent="0.25">
      <c r="H1056" s="50"/>
      <c r="I1056" s="50"/>
      <c r="J1056" s="50"/>
      <c r="K1056" s="50"/>
      <c r="L1056" s="50"/>
      <c r="M1056" s="50"/>
      <c r="N1056" s="50"/>
      <c r="O1056" s="50"/>
      <c r="P1056" s="215"/>
      <c r="Q1056" s="63"/>
    </row>
    <row r="1057" spans="1:17" x14ac:dyDescent="0.25">
      <c r="H1057" s="50"/>
      <c r="I1057" s="50"/>
      <c r="J1057" s="50"/>
      <c r="K1057" s="50"/>
      <c r="L1057" s="50"/>
      <c r="M1057" s="50"/>
      <c r="N1057" s="50"/>
      <c r="O1057" s="50"/>
      <c r="P1057" s="215"/>
      <c r="Q1057" s="63"/>
    </row>
    <row r="1058" spans="1:17" x14ac:dyDescent="0.25">
      <c r="A1058" s="70"/>
      <c r="B1058" s="92"/>
      <c r="C1058" s="90"/>
      <c r="D1058" s="87"/>
      <c r="E1058" s="87"/>
      <c r="F1058" s="87"/>
      <c r="G1058" s="87"/>
      <c r="H1058" s="50"/>
      <c r="I1058" s="50"/>
      <c r="J1058" s="50"/>
      <c r="K1058" s="50"/>
      <c r="L1058" s="50"/>
      <c r="M1058" s="50"/>
      <c r="N1058" s="50"/>
      <c r="O1058" s="50"/>
      <c r="P1058" s="215"/>
      <c r="Q1058" s="63"/>
    </row>
    <row r="1059" spans="1:17" x14ac:dyDescent="0.25">
      <c r="A1059" s="70"/>
      <c r="B1059" s="92"/>
      <c r="C1059" s="90"/>
      <c r="D1059" s="87"/>
      <c r="E1059" s="87"/>
      <c r="F1059" s="87"/>
      <c r="G1059" s="87"/>
      <c r="H1059" s="50"/>
      <c r="I1059" s="50"/>
      <c r="J1059" s="50"/>
      <c r="K1059" s="50"/>
      <c r="L1059" s="50"/>
      <c r="M1059" s="50"/>
      <c r="N1059" s="50"/>
      <c r="O1059" s="50"/>
      <c r="P1059" s="215"/>
      <c r="Q1059" s="63"/>
    </row>
    <row r="1060" spans="1:17" x14ac:dyDescent="0.25">
      <c r="A1060" s="70"/>
      <c r="D1060" s="87"/>
      <c r="E1060" s="87"/>
      <c r="F1060" s="87"/>
      <c r="G1060" s="87"/>
      <c r="H1060" s="50"/>
      <c r="I1060" s="50"/>
      <c r="J1060" s="50"/>
      <c r="K1060" s="50"/>
      <c r="L1060" s="50"/>
      <c r="M1060" s="50"/>
      <c r="N1060" s="50"/>
      <c r="O1060" s="50"/>
      <c r="P1060" s="215"/>
      <c r="Q1060" s="63"/>
    </row>
    <row r="1061" spans="1:17" x14ac:dyDescent="0.25">
      <c r="A1061" s="70"/>
      <c r="D1061" s="87"/>
      <c r="E1061" s="87"/>
      <c r="F1061" s="87"/>
      <c r="G1061" s="87"/>
      <c r="H1061" s="50"/>
      <c r="I1061" s="50"/>
      <c r="J1061" s="50"/>
      <c r="K1061" s="50"/>
      <c r="L1061" s="50"/>
      <c r="M1061" s="50"/>
      <c r="N1061" s="50"/>
      <c r="O1061" s="50"/>
      <c r="P1061" s="215"/>
      <c r="Q1061" s="63"/>
    </row>
    <row r="1062" spans="1:17" x14ac:dyDescent="0.25">
      <c r="A1062" s="70"/>
      <c r="D1062" s="87"/>
      <c r="E1062" s="87"/>
      <c r="F1062" s="87"/>
      <c r="G1062" s="87"/>
      <c r="H1062" s="50"/>
      <c r="I1062" s="50"/>
      <c r="J1062" s="50"/>
      <c r="K1062" s="50"/>
      <c r="L1062" s="50"/>
      <c r="M1062" s="50"/>
      <c r="N1062" s="50"/>
      <c r="O1062" s="50"/>
      <c r="P1062" s="215"/>
      <c r="Q1062" s="63"/>
    </row>
    <row r="1063" spans="1:17" x14ac:dyDescent="0.25">
      <c r="B1063" s="92"/>
      <c r="C1063" s="90"/>
      <c r="D1063" s="87"/>
      <c r="E1063" s="87"/>
      <c r="F1063" s="87"/>
      <c r="H1063" s="50"/>
      <c r="I1063" s="50"/>
      <c r="J1063" s="50"/>
      <c r="K1063" s="50"/>
      <c r="L1063" s="50"/>
      <c r="M1063" s="50"/>
      <c r="N1063" s="50"/>
      <c r="O1063" s="50"/>
      <c r="P1063" s="215"/>
      <c r="Q1063" s="63"/>
    </row>
    <row r="1064" spans="1:17" x14ac:dyDescent="0.25">
      <c r="B1064" s="92"/>
      <c r="C1064" s="90"/>
      <c r="D1064" s="87"/>
      <c r="E1064" s="87"/>
      <c r="F1064" s="87"/>
      <c r="H1064" s="50"/>
      <c r="I1064" s="50"/>
      <c r="J1064" s="50"/>
      <c r="K1064" s="50"/>
      <c r="L1064" s="50"/>
      <c r="M1064" s="50"/>
      <c r="N1064" s="50"/>
      <c r="O1064" s="50"/>
      <c r="P1064" s="215"/>
      <c r="Q1064" s="63"/>
    </row>
    <row r="1065" spans="1:17" x14ac:dyDescent="0.25">
      <c r="B1065" s="92"/>
      <c r="C1065" s="90"/>
      <c r="D1065" s="87"/>
      <c r="E1065" s="87"/>
      <c r="F1065" s="87"/>
      <c r="H1065" s="50"/>
      <c r="I1065" s="50"/>
      <c r="J1065" s="50"/>
      <c r="K1065" s="50"/>
      <c r="L1065" s="50"/>
      <c r="M1065" s="50"/>
      <c r="N1065" s="50"/>
      <c r="O1065" s="50"/>
      <c r="P1065" s="215"/>
      <c r="Q1065" s="63"/>
    </row>
    <row r="1066" spans="1:17" x14ac:dyDescent="0.25">
      <c r="B1066" s="92"/>
      <c r="C1066" s="90"/>
      <c r="D1066" s="87"/>
      <c r="E1066" s="87"/>
      <c r="F1066" s="87"/>
      <c r="H1066" s="50"/>
      <c r="I1066" s="50"/>
      <c r="J1066" s="50"/>
      <c r="K1066" s="50"/>
      <c r="L1066" s="50"/>
      <c r="M1066" s="50"/>
      <c r="N1066" s="50"/>
      <c r="O1066" s="50"/>
      <c r="P1066" s="215"/>
      <c r="Q1066" s="63"/>
    </row>
    <row r="1067" spans="1:17" x14ac:dyDescent="0.25">
      <c r="H1067" s="50"/>
      <c r="I1067" s="50"/>
      <c r="J1067" s="50"/>
      <c r="K1067" s="50"/>
      <c r="L1067" s="50"/>
      <c r="M1067" s="50"/>
      <c r="N1067" s="50"/>
      <c r="O1067" s="50"/>
      <c r="P1067" s="215"/>
      <c r="Q1067" s="63"/>
    </row>
    <row r="1068" spans="1:17" x14ac:dyDescent="0.25">
      <c r="C1068" s="90"/>
      <c r="H1068" s="50"/>
      <c r="I1068" s="50"/>
      <c r="J1068" s="50"/>
      <c r="K1068" s="50"/>
      <c r="L1068" s="50"/>
      <c r="M1068" s="50"/>
      <c r="N1068" s="50"/>
      <c r="O1068" s="50"/>
      <c r="P1068" s="215"/>
      <c r="Q1068" s="63"/>
    </row>
    <row r="1069" spans="1:17" x14ac:dyDescent="0.25">
      <c r="A1069" s="70"/>
      <c r="B1069" s="92"/>
      <c r="C1069" s="90"/>
      <c r="D1069" s="87"/>
      <c r="E1069" s="87"/>
      <c r="F1069" s="87"/>
      <c r="H1069" s="50"/>
      <c r="I1069" s="50"/>
      <c r="J1069" s="50"/>
      <c r="K1069" s="50"/>
      <c r="L1069" s="50"/>
      <c r="M1069" s="50"/>
      <c r="N1069" s="50"/>
      <c r="O1069" s="50"/>
      <c r="P1069" s="215"/>
      <c r="Q1069" s="63"/>
    </row>
    <row r="1070" spans="1:17" x14ac:dyDescent="0.25">
      <c r="H1070" s="50"/>
      <c r="I1070" s="50"/>
      <c r="J1070" s="50"/>
      <c r="K1070" s="50"/>
      <c r="L1070" s="50"/>
      <c r="M1070" s="50"/>
      <c r="N1070" s="50"/>
      <c r="O1070" s="50"/>
      <c r="P1070" s="215"/>
      <c r="Q1070" s="63"/>
    </row>
    <row r="1071" spans="1:17" x14ac:dyDescent="0.25">
      <c r="H1071" s="50"/>
      <c r="I1071" s="50"/>
      <c r="J1071" s="50"/>
      <c r="K1071" s="50"/>
      <c r="L1071" s="50"/>
      <c r="M1071" s="50"/>
      <c r="N1071" s="50"/>
      <c r="O1071" s="50"/>
      <c r="P1071" s="215"/>
      <c r="Q1071" s="63"/>
    </row>
    <row r="1072" spans="1:17" x14ac:dyDescent="0.25">
      <c r="H1072" s="50"/>
      <c r="I1072" s="50"/>
      <c r="J1072" s="50"/>
      <c r="K1072" s="50"/>
      <c r="L1072" s="50"/>
      <c r="M1072" s="50"/>
      <c r="N1072" s="50"/>
      <c r="O1072" s="50"/>
      <c r="P1072" s="215"/>
      <c r="Q1072" s="63"/>
    </row>
    <row r="1073" spans="1:17" x14ac:dyDescent="0.25">
      <c r="H1073" s="50"/>
      <c r="I1073" s="50"/>
      <c r="J1073" s="50"/>
      <c r="K1073" s="50"/>
      <c r="L1073" s="50"/>
      <c r="M1073" s="50"/>
      <c r="N1073" s="50"/>
      <c r="O1073" s="50"/>
      <c r="P1073" s="215"/>
      <c r="Q1073" s="63"/>
    </row>
    <row r="1074" spans="1:17" x14ac:dyDescent="0.25">
      <c r="H1074" s="50"/>
      <c r="I1074" s="50"/>
      <c r="J1074" s="50"/>
      <c r="K1074" s="50"/>
      <c r="L1074" s="50"/>
      <c r="M1074" s="50"/>
      <c r="N1074" s="50"/>
      <c r="O1074" s="50"/>
      <c r="P1074" s="215"/>
      <c r="Q1074" s="63"/>
    </row>
    <row r="1075" spans="1:17" x14ac:dyDescent="0.25">
      <c r="H1075" s="50"/>
      <c r="I1075" s="50"/>
      <c r="J1075" s="50"/>
      <c r="K1075" s="50"/>
      <c r="L1075" s="50"/>
      <c r="M1075" s="50"/>
      <c r="N1075" s="50"/>
      <c r="O1075" s="50"/>
      <c r="P1075" s="215"/>
      <c r="Q1075" s="63"/>
    </row>
    <row r="1076" spans="1:17" x14ac:dyDescent="0.25">
      <c r="A1076" s="70"/>
      <c r="B1076" s="92"/>
      <c r="C1076" s="90"/>
      <c r="D1076" s="87"/>
      <c r="E1076" s="87"/>
      <c r="F1076" s="87"/>
      <c r="G1076" s="87"/>
      <c r="H1076" s="50"/>
      <c r="I1076" s="50"/>
      <c r="J1076" s="50"/>
      <c r="K1076" s="50"/>
      <c r="L1076" s="50"/>
      <c r="M1076" s="50"/>
      <c r="N1076" s="50"/>
      <c r="O1076" s="50"/>
      <c r="P1076" s="215"/>
      <c r="Q1076" s="63"/>
    </row>
    <row r="1077" spans="1:17" x14ac:dyDescent="0.25">
      <c r="A1077" s="70"/>
      <c r="B1077" s="92"/>
      <c r="C1077" s="90"/>
      <c r="D1077" s="87"/>
      <c r="E1077" s="87"/>
      <c r="F1077" s="87"/>
      <c r="G1077" s="87"/>
      <c r="H1077" s="50"/>
      <c r="I1077" s="50"/>
      <c r="J1077" s="50"/>
      <c r="K1077" s="50"/>
      <c r="L1077" s="50"/>
      <c r="M1077" s="50"/>
      <c r="N1077" s="50"/>
      <c r="O1077" s="50"/>
      <c r="P1077" s="215"/>
      <c r="Q1077" s="63"/>
    </row>
    <row r="1078" spans="1:17" x14ac:dyDescent="0.25">
      <c r="A1078" s="70"/>
      <c r="B1078" s="92"/>
      <c r="C1078" s="90"/>
      <c r="D1078" s="87"/>
      <c r="E1078" s="87"/>
      <c r="F1078" s="87"/>
      <c r="G1078" s="87"/>
      <c r="H1078" s="50"/>
      <c r="I1078" s="50"/>
      <c r="J1078" s="50"/>
      <c r="K1078" s="50"/>
      <c r="L1078" s="50"/>
      <c r="M1078" s="50"/>
      <c r="N1078" s="50"/>
      <c r="O1078" s="50"/>
      <c r="P1078" s="215"/>
      <c r="Q1078" s="63"/>
    </row>
    <row r="1079" spans="1:17" x14ac:dyDescent="0.25">
      <c r="A1079" s="70"/>
      <c r="B1079" s="92"/>
      <c r="C1079" s="90"/>
      <c r="D1079" s="87"/>
      <c r="E1079" s="87"/>
      <c r="F1079" s="87"/>
      <c r="G1079" s="87"/>
      <c r="H1079" s="50"/>
      <c r="I1079" s="50"/>
      <c r="J1079" s="50"/>
      <c r="K1079" s="50"/>
      <c r="L1079" s="50"/>
      <c r="M1079" s="50"/>
      <c r="N1079" s="50"/>
      <c r="O1079" s="50"/>
      <c r="P1079" s="215"/>
      <c r="Q1079" s="63"/>
    </row>
    <row r="1080" spans="1:17" x14ac:dyDescent="0.25">
      <c r="H1080" s="50"/>
      <c r="I1080" s="50"/>
      <c r="J1080" s="50"/>
      <c r="K1080" s="50"/>
      <c r="L1080" s="50"/>
      <c r="M1080" s="50"/>
      <c r="N1080" s="50"/>
      <c r="O1080" s="50"/>
      <c r="P1080" s="215"/>
      <c r="Q1080" s="63"/>
    </row>
    <row r="1081" spans="1:17" x14ac:dyDescent="0.25">
      <c r="A1081" s="70"/>
      <c r="H1081" s="50"/>
      <c r="I1081" s="50"/>
      <c r="J1081" s="50"/>
      <c r="K1081" s="50"/>
      <c r="L1081" s="50"/>
      <c r="M1081" s="50"/>
      <c r="N1081" s="50"/>
      <c r="O1081" s="50"/>
      <c r="P1081" s="215"/>
      <c r="Q1081" s="63"/>
    </row>
    <row r="1082" spans="1:17" x14ac:dyDescent="0.25">
      <c r="H1082" s="50"/>
      <c r="I1082" s="50"/>
      <c r="J1082" s="50"/>
      <c r="K1082" s="50"/>
      <c r="L1082" s="50"/>
      <c r="M1082" s="50"/>
      <c r="N1082" s="50"/>
      <c r="O1082" s="50"/>
      <c r="P1082" s="215"/>
      <c r="Q1082" s="63"/>
    </row>
    <row r="1083" spans="1:17" x14ac:dyDescent="0.25">
      <c r="C1083" s="90"/>
      <c r="H1083" s="50"/>
      <c r="I1083" s="50"/>
      <c r="J1083" s="50"/>
      <c r="K1083" s="50"/>
      <c r="L1083" s="50"/>
      <c r="M1083" s="50"/>
      <c r="N1083" s="50"/>
      <c r="O1083" s="50"/>
      <c r="P1083" s="215"/>
      <c r="Q1083" s="63"/>
    </row>
    <row r="1084" spans="1:17" x14ac:dyDescent="0.25">
      <c r="C1084" s="90"/>
      <c r="H1084" s="50"/>
      <c r="I1084" s="50"/>
      <c r="J1084" s="50"/>
      <c r="K1084" s="50"/>
      <c r="L1084" s="50"/>
      <c r="M1084" s="50"/>
      <c r="N1084" s="50"/>
      <c r="O1084" s="50"/>
      <c r="P1084" s="215"/>
      <c r="Q1084" s="63"/>
    </row>
    <row r="1085" spans="1:17" x14ac:dyDescent="0.25">
      <c r="H1085" s="50"/>
      <c r="I1085" s="50"/>
      <c r="J1085" s="50"/>
      <c r="K1085" s="50"/>
      <c r="L1085" s="50"/>
      <c r="M1085" s="50"/>
      <c r="N1085" s="50"/>
      <c r="O1085" s="50"/>
      <c r="P1085" s="215"/>
      <c r="Q1085" s="63"/>
    </row>
    <row r="1086" spans="1:17" x14ac:dyDescent="0.25">
      <c r="H1086" s="50"/>
      <c r="I1086" s="50"/>
      <c r="J1086" s="50"/>
      <c r="K1086" s="50"/>
      <c r="L1086" s="50"/>
      <c r="M1086" s="50"/>
      <c r="N1086" s="50"/>
      <c r="O1086" s="50"/>
      <c r="P1086" s="215"/>
      <c r="Q1086" s="63"/>
    </row>
    <row r="1087" spans="1:17" x14ac:dyDescent="0.25">
      <c r="H1087" s="50"/>
      <c r="I1087" s="50"/>
      <c r="J1087" s="50"/>
      <c r="K1087" s="50"/>
      <c r="L1087" s="50"/>
      <c r="M1087" s="50"/>
      <c r="N1087" s="50"/>
      <c r="O1087" s="50"/>
      <c r="P1087" s="215"/>
      <c r="Q1087" s="63"/>
    </row>
    <row r="1088" spans="1:17" x14ac:dyDescent="0.25">
      <c r="H1088" s="50"/>
      <c r="I1088" s="50"/>
      <c r="J1088" s="50"/>
      <c r="K1088" s="50"/>
      <c r="L1088" s="50"/>
      <c r="M1088" s="50"/>
      <c r="N1088" s="50"/>
      <c r="O1088" s="50"/>
      <c r="P1088" s="215"/>
      <c r="Q1088" s="63"/>
    </row>
    <row r="1089" spans="1:17" x14ac:dyDescent="0.25">
      <c r="H1089" s="50"/>
      <c r="I1089" s="50"/>
      <c r="J1089" s="50"/>
      <c r="K1089" s="50"/>
      <c r="L1089" s="50"/>
      <c r="M1089" s="50"/>
      <c r="N1089" s="50"/>
      <c r="O1089" s="50"/>
      <c r="P1089" s="215"/>
      <c r="Q1089" s="63"/>
    </row>
    <row r="1090" spans="1:17" x14ac:dyDescent="0.25">
      <c r="H1090" s="50"/>
      <c r="I1090" s="50"/>
      <c r="J1090" s="50"/>
      <c r="K1090" s="50"/>
      <c r="L1090" s="50"/>
      <c r="M1090" s="50"/>
      <c r="N1090" s="50"/>
      <c r="O1090" s="50"/>
      <c r="P1090" s="215"/>
      <c r="Q1090" s="63"/>
    </row>
    <row r="1091" spans="1:17" x14ac:dyDescent="0.25">
      <c r="A1091" s="70"/>
      <c r="D1091" s="87"/>
      <c r="E1091" s="87"/>
      <c r="F1091" s="87"/>
      <c r="G1091" s="87"/>
      <c r="H1091" s="50"/>
      <c r="I1091" s="50"/>
      <c r="J1091" s="50"/>
      <c r="K1091" s="50"/>
      <c r="L1091" s="50"/>
      <c r="M1091" s="50"/>
      <c r="N1091" s="50"/>
      <c r="O1091" s="50"/>
      <c r="P1091" s="215"/>
      <c r="Q1091" s="63"/>
    </row>
    <row r="1092" spans="1:17" x14ac:dyDescent="0.25">
      <c r="A1092" s="70"/>
      <c r="D1092" s="87"/>
      <c r="E1092" s="87"/>
      <c r="F1092" s="87"/>
      <c r="G1092" s="87"/>
      <c r="H1092" s="50"/>
      <c r="I1092" s="50"/>
      <c r="J1092" s="50"/>
      <c r="K1092" s="50"/>
      <c r="L1092" s="50"/>
      <c r="M1092" s="50"/>
      <c r="N1092" s="50"/>
      <c r="O1092" s="50"/>
      <c r="P1092" s="215"/>
      <c r="Q1092" s="63"/>
    </row>
    <row r="1093" spans="1:17" x14ac:dyDescent="0.25">
      <c r="A1093" s="70"/>
      <c r="D1093" s="87"/>
      <c r="E1093" s="87"/>
      <c r="F1093" s="87"/>
      <c r="G1093" s="87"/>
      <c r="H1093" s="50"/>
      <c r="I1093" s="50"/>
      <c r="J1093" s="50"/>
      <c r="K1093" s="50"/>
      <c r="L1093" s="50"/>
      <c r="M1093" s="50"/>
      <c r="N1093" s="50"/>
      <c r="O1093" s="50"/>
      <c r="P1093" s="215"/>
      <c r="Q1093" s="63"/>
    </row>
    <row r="1094" spans="1:17" x14ac:dyDescent="0.25">
      <c r="A1094" s="70"/>
      <c r="D1094" s="87"/>
      <c r="E1094" s="87"/>
      <c r="F1094" s="87"/>
      <c r="G1094" s="87"/>
      <c r="H1094" s="50"/>
      <c r="I1094" s="50"/>
      <c r="J1094" s="50"/>
      <c r="K1094" s="50"/>
      <c r="L1094" s="50"/>
      <c r="M1094" s="50"/>
      <c r="N1094" s="50"/>
      <c r="O1094" s="50"/>
      <c r="P1094" s="215"/>
      <c r="Q1094" s="63"/>
    </row>
    <row r="1095" spans="1:17" x14ac:dyDescent="0.25">
      <c r="H1095" s="50"/>
      <c r="I1095" s="50"/>
      <c r="J1095" s="50"/>
      <c r="K1095" s="50"/>
      <c r="L1095" s="50"/>
      <c r="M1095" s="50"/>
      <c r="N1095" s="50"/>
      <c r="O1095" s="50"/>
      <c r="P1095" s="215"/>
      <c r="Q1095" s="63"/>
    </row>
    <row r="1096" spans="1:17" x14ac:dyDescent="0.25">
      <c r="A1096" s="70"/>
      <c r="H1096" s="50"/>
      <c r="I1096" s="50"/>
      <c r="J1096" s="50"/>
      <c r="K1096" s="50"/>
      <c r="L1096" s="50"/>
      <c r="M1096" s="50"/>
      <c r="N1096" s="50"/>
      <c r="O1096" s="50"/>
      <c r="P1096" s="215"/>
      <c r="Q1096" s="63"/>
    </row>
    <row r="1097" spans="1:17" x14ac:dyDescent="0.25">
      <c r="H1097" s="50"/>
      <c r="I1097" s="50"/>
      <c r="J1097" s="50"/>
      <c r="K1097" s="50"/>
      <c r="L1097" s="50"/>
      <c r="M1097" s="50"/>
      <c r="N1097" s="50"/>
      <c r="O1097" s="50"/>
      <c r="P1097" s="215"/>
      <c r="Q1097" s="63"/>
    </row>
    <row r="1098" spans="1:17" x14ac:dyDescent="0.25">
      <c r="H1098" s="50"/>
      <c r="I1098" s="50"/>
      <c r="J1098" s="50"/>
      <c r="K1098" s="50"/>
      <c r="L1098" s="50"/>
      <c r="M1098" s="50"/>
      <c r="N1098" s="50"/>
      <c r="O1098" s="50"/>
      <c r="P1098" s="215"/>
      <c r="Q1098" s="63"/>
    </row>
    <row r="1099" spans="1:17" x14ac:dyDescent="0.25">
      <c r="H1099" s="50"/>
      <c r="I1099" s="50"/>
      <c r="J1099" s="50"/>
      <c r="K1099" s="50"/>
      <c r="L1099" s="50"/>
      <c r="M1099" s="50"/>
      <c r="N1099" s="50"/>
      <c r="O1099" s="50"/>
      <c r="P1099" s="215"/>
      <c r="Q1099" s="63"/>
    </row>
    <row r="1100" spans="1:17" x14ac:dyDescent="0.25">
      <c r="H1100" s="50"/>
      <c r="I1100" s="50"/>
      <c r="J1100" s="50"/>
      <c r="K1100" s="50"/>
      <c r="L1100" s="50"/>
      <c r="M1100" s="50"/>
      <c r="N1100" s="50"/>
      <c r="O1100" s="50"/>
      <c r="P1100" s="215"/>
      <c r="Q1100" s="63"/>
    </row>
    <row r="1101" spans="1:17" x14ac:dyDescent="0.25">
      <c r="A1101" s="70"/>
      <c r="D1101" s="87"/>
      <c r="E1101" s="87"/>
      <c r="F1101" s="87"/>
      <c r="G1101" s="87"/>
      <c r="H1101" s="50"/>
      <c r="I1101" s="50"/>
      <c r="J1101" s="50"/>
      <c r="K1101" s="50"/>
      <c r="L1101" s="50"/>
      <c r="M1101" s="50"/>
      <c r="N1101" s="50"/>
      <c r="O1101" s="50"/>
      <c r="P1101" s="215"/>
      <c r="Q1101" s="63"/>
    </row>
    <row r="1102" spans="1:17" x14ac:dyDescent="0.25">
      <c r="H1102" s="50"/>
      <c r="I1102" s="50"/>
      <c r="J1102" s="50"/>
      <c r="K1102" s="50"/>
      <c r="L1102" s="50"/>
      <c r="M1102" s="50"/>
      <c r="N1102" s="50"/>
      <c r="O1102" s="50"/>
      <c r="P1102" s="215"/>
      <c r="Q1102" s="63"/>
    </row>
    <row r="1103" spans="1:17" x14ac:dyDescent="0.25">
      <c r="A1103" s="70"/>
      <c r="H1103" s="50"/>
      <c r="I1103" s="50"/>
      <c r="J1103" s="50"/>
      <c r="K1103" s="50"/>
      <c r="L1103" s="50"/>
      <c r="M1103" s="50"/>
      <c r="N1103" s="50"/>
      <c r="O1103" s="50"/>
      <c r="P1103" s="215"/>
      <c r="Q1103" s="63"/>
    </row>
    <row r="1104" spans="1:17" x14ac:dyDescent="0.25">
      <c r="H1104" s="50"/>
      <c r="I1104" s="50"/>
      <c r="J1104" s="50"/>
      <c r="K1104" s="50"/>
      <c r="L1104" s="50"/>
      <c r="M1104" s="50"/>
      <c r="N1104" s="50"/>
      <c r="O1104" s="50"/>
      <c r="P1104" s="215"/>
      <c r="Q1104" s="63"/>
    </row>
    <row r="1105" spans="1:17" x14ac:dyDescent="0.25">
      <c r="A1105" s="70"/>
      <c r="B1105" s="92"/>
      <c r="C1105" s="90"/>
      <c r="D1105" s="87"/>
      <c r="E1105" s="87"/>
      <c r="F1105" s="87"/>
      <c r="G1105" s="87"/>
      <c r="H1105" s="50"/>
      <c r="I1105" s="50"/>
      <c r="J1105" s="50"/>
      <c r="K1105" s="50"/>
      <c r="L1105" s="50"/>
      <c r="M1105" s="50"/>
      <c r="N1105" s="50"/>
      <c r="O1105" s="50"/>
      <c r="P1105" s="215"/>
      <c r="Q1105" s="63"/>
    </row>
    <row r="1106" spans="1:17" x14ac:dyDescent="0.25">
      <c r="H1106" s="50"/>
      <c r="I1106" s="50"/>
      <c r="J1106" s="50"/>
      <c r="K1106" s="50"/>
      <c r="L1106" s="50"/>
      <c r="M1106" s="50"/>
      <c r="N1106" s="50"/>
      <c r="O1106" s="50"/>
      <c r="P1106" s="215"/>
      <c r="Q1106" s="63"/>
    </row>
    <row r="1107" spans="1:17" x14ac:dyDescent="0.25">
      <c r="A1107" s="70"/>
      <c r="D1107" s="87"/>
      <c r="E1107" s="87"/>
      <c r="F1107" s="87"/>
      <c r="G1107" s="87"/>
      <c r="H1107" s="50"/>
      <c r="I1107" s="50"/>
      <c r="J1107" s="50"/>
      <c r="K1107" s="50"/>
      <c r="L1107" s="50"/>
      <c r="M1107" s="50"/>
      <c r="N1107" s="50"/>
      <c r="O1107" s="50"/>
      <c r="P1107" s="215"/>
      <c r="Q1107" s="63"/>
    </row>
    <row r="1108" spans="1:17" x14ac:dyDescent="0.25">
      <c r="A1108" s="70"/>
      <c r="D1108" s="87"/>
      <c r="E1108" s="87"/>
      <c r="F1108" s="87"/>
      <c r="G1108" s="87"/>
      <c r="H1108" s="50"/>
      <c r="I1108" s="50"/>
      <c r="J1108" s="50"/>
      <c r="K1108" s="50"/>
      <c r="L1108" s="50"/>
      <c r="M1108" s="50"/>
      <c r="N1108" s="50"/>
      <c r="O1108" s="50"/>
      <c r="P1108" s="215"/>
      <c r="Q1108" s="63"/>
    </row>
    <row r="1109" spans="1:17" x14ac:dyDescent="0.25">
      <c r="H1109" s="50"/>
      <c r="I1109" s="50"/>
      <c r="J1109" s="50"/>
      <c r="K1109" s="50"/>
      <c r="L1109" s="50"/>
      <c r="M1109" s="50"/>
      <c r="N1109" s="50"/>
      <c r="O1109" s="50"/>
      <c r="P1109" s="215"/>
      <c r="Q1109" s="63"/>
    </row>
    <row r="1110" spans="1:17" x14ac:dyDescent="0.25">
      <c r="H1110" s="50"/>
      <c r="I1110" s="50"/>
      <c r="J1110" s="50"/>
      <c r="K1110" s="50"/>
      <c r="L1110" s="50"/>
      <c r="M1110" s="50"/>
      <c r="N1110" s="50"/>
      <c r="O1110" s="50"/>
      <c r="P1110" s="215"/>
      <c r="Q1110" s="63"/>
    </row>
    <row r="1111" spans="1:17" x14ac:dyDescent="0.25">
      <c r="H1111" s="50"/>
      <c r="I1111" s="50"/>
      <c r="J1111" s="50"/>
      <c r="K1111" s="50"/>
      <c r="L1111" s="50"/>
      <c r="M1111" s="50"/>
      <c r="N1111" s="50"/>
      <c r="O1111" s="50"/>
      <c r="P1111" s="215"/>
      <c r="Q1111" s="63"/>
    </row>
    <row r="1112" spans="1:17" x14ac:dyDescent="0.25">
      <c r="H1112" s="50"/>
      <c r="I1112" s="50"/>
      <c r="J1112" s="50"/>
      <c r="K1112" s="50"/>
      <c r="L1112" s="50"/>
      <c r="M1112" s="50"/>
      <c r="N1112" s="50"/>
      <c r="O1112" s="50"/>
      <c r="P1112" s="215"/>
      <c r="Q1112" s="63"/>
    </row>
    <row r="1113" spans="1:17" x14ac:dyDescent="0.25">
      <c r="H1113" s="50"/>
      <c r="I1113" s="50"/>
      <c r="J1113" s="50"/>
      <c r="K1113" s="50"/>
      <c r="L1113" s="50"/>
      <c r="M1113" s="50"/>
      <c r="N1113" s="50"/>
      <c r="O1113" s="50"/>
      <c r="P1113" s="215"/>
      <c r="Q1113" s="63"/>
    </row>
    <row r="1117" spans="1:17" x14ac:dyDescent="0.25">
      <c r="C1117" s="90"/>
      <c r="Q1117" s="63"/>
    </row>
    <row r="1118" spans="1:17" x14ac:dyDescent="0.25">
      <c r="A1118" s="70"/>
      <c r="Q1118" s="63"/>
    </row>
    <row r="1125" spans="1:17" x14ac:dyDescent="0.25">
      <c r="A1125" s="70"/>
      <c r="B1125" s="92"/>
      <c r="C1125" s="90"/>
      <c r="D1125" s="87"/>
      <c r="E1125" s="87"/>
      <c r="F1125" s="87"/>
      <c r="G1125" s="87"/>
      <c r="Q1125" s="63"/>
    </row>
    <row r="1126" spans="1:17" x14ac:dyDescent="0.25">
      <c r="A1126" s="70"/>
      <c r="B1126" s="92"/>
      <c r="C1126" s="90"/>
      <c r="D1126" s="87"/>
      <c r="E1126" s="87"/>
      <c r="F1126" s="87"/>
      <c r="G1126" s="87"/>
      <c r="H1126" s="87"/>
      <c r="I1126" s="87"/>
      <c r="J1126" s="87"/>
      <c r="K1126" s="87"/>
      <c r="L1126" s="87"/>
      <c r="M1126" s="87"/>
      <c r="N1126" s="87"/>
      <c r="O1126" s="87"/>
      <c r="P1126" s="216"/>
      <c r="Q1126" s="63"/>
    </row>
    <row r="1127" spans="1:17" x14ac:dyDescent="0.25">
      <c r="A1127" s="70"/>
      <c r="B1127" s="92"/>
      <c r="C1127" s="90"/>
      <c r="D1127" s="87"/>
      <c r="E1127" s="87"/>
      <c r="F1127" s="87"/>
      <c r="G1127" s="87"/>
      <c r="H1127" s="87"/>
      <c r="I1127" s="87"/>
      <c r="J1127" s="87"/>
      <c r="K1127" s="87"/>
      <c r="L1127" s="87"/>
      <c r="M1127" s="87"/>
      <c r="N1127" s="87"/>
      <c r="O1127" s="87"/>
      <c r="P1127" s="216"/>
      <c r="Q1127" s="63"/>
    </row>
    <row r="1128" spans="1:17" x14ac:dyDescent="0.25">
      <c r="A1128" s="70"/>
      <c r="B1128" s="92"/>
      <c r="C1128" s="90"/>
      <c r="D1128" s="87"/>
      <c r="E1128" s="87"/>
      <c r="F1128" s="87"/>
      <c r="G1128" s="87"/>
      <c r="H1128" s="87"/>
      <c r="I1128" s="87"/>
      <c r="J1128" s="87"/>
      <c r="K1128" s="87"/>
      <c r="L1128" s="87"/>
      <c r="M1128" s="87"/>
      <c r="N1128" s="87"/>
      <c r="O1128" s="87"/>
      <c r="P1128" s="216"/>
      <c r="Q1128" s="63"/>
    </row>
    <row r="1130" spans="1:17" x14ac:dyDescent="0.25">
      <c r="A1130" s="70"/>
      <c r="H1130" s="50"/>
      <c r="I1130" s="50"/>
      <c r="J1130" s="50"/>
      <c r="K1130" s="50"/>
      <c r="L1130" s="50"/>
      <c r="M1130" s="50"/>
      <c r="N1130" s="50"/>
      <c r="O1130" s="50"/>
      <c r="P1130" s="215"/>
      <c r="Q1130" s="63"/>
    </row>
    <row r="1131" spans="1:17" x14ac:dyDescent="0.25">
      <c r="H1131" s="50"/>
      <c r="I1131" s="50"/>
      <c r="J1131" s="50"/>
      <c r="K1131" s="50"/>
      <c r="L1131" s="50"/>
      <c r="M1131" s="50"/>
      <c r="N1131" s="50"/>
      <c r="O1131" s="50"/>
      <c r="P1131" s="215"/>
      <c r="Q1131" s="63"/>
    </row>
    <row r="1132" spans="1:17" x14ac:dyDescent="0.25">
      <c r="H1132" s="50"/>
      <c r="I1132" s="50"/>
      <c r="J1132" s="50"/>
      <c r="K1132" s="50"/>
      <c r="L1132" s="50"/>
      <c r="M1132" s="50"/>
      <c r="N1132" s="50"/>
      <c r="O1132" s="50"/>
      <c r="P1132" s="215"/>
      <c r="Q1132" s="63"/>
    </row>
    <row r="1133" spans="1:17" x14ac:dyDescent="0.25">
      <c r="H1133" s="50"/>
      <c r="I1133" s="50"/>
      <c r="J1133" s="50"/>
      <c r="K1133" s="50"/>
      <c r="L1133" s="50"/>
      <c r="M1133" s="50"/>
      <c r="N1133" s="50"/>
      <c r="O1133" s="50"/>
      <c r="P1133" s="215"/>
      <c r="Q1133" s="63"/>
    </row>
    <row r="1134" spans="1:17" x14ac:dyDescent="0.25">
      <c r="H1134" s="50"/>
      <c r="I1134" s="50"/>
      <c r="J1134" s="50"/>
      <c r="K1134" s="50"/>
      <c r="L1134" s="50"/>
      <c r="M1134" s="50"/>
      <c r="N1134" s="50"/>
      <c r="O1134" s="50"/>
      <c r="P1134" s="215"/>
      <c r="Q1134" s="63"/>
    </row>
    <row r="1135" spans="1:17" x14ac:dyDescent="0.25">
      <c r="H1135" s="50"/>
      <c r="I1135" s="50"/>
      <c r="J1135" s="50"/>
      <c r="K1135" s="50"/>
      <c r="L1135" s="50"/>
      <c r="M1135" s="50"/>
      <c r="N1135" s="50"/>
      <c r="O1135" s="50"/>
      <c r="P1135" s="215"/>
      <c r="Q1135" s="63"/>
    </row>
    <row r="1136" spans="1:17" x14ac:dyDescent="0.25">
      <c r="H1136" s="50"/>
      <c r="I1136" s="50"/>
      <c r="J1136" s="50"/>
      <c r="K1136" s="50"/>
      <c r="L1136" s="50"/>
      <c r="M1136" s="50"/>
      <c r="N1136" s="50"/>
      <c r="O1136" s="50"/>
      <c r="P1136" s="215"/>
      <c r="Q1136" s="63"/>
    </row>
    <row r="1137" spans="1:17" x14ac:dyDescent="0.25">
      <c r="H1137" s="50"/>
      <c r="I1137" s="50"/>
      <c r="J1137" s="50"/>
      <c r="K1137" s="50"/>
      <c r="L1137" s="50"/>
      <c r="M1137" s="50"/>
      <c r="N1137" s="50"/>
      <c r="O1137" s="50"/>
      <c r="P1137" s="215"/>
      <c r="Q1137" s="63"/>
    </row>
    <row r="1138" spans="1:17" x14ac:dyDescent="0.25">
      <c r="H1138" s="50"/>
      <c r="I1138" s="50"/>
      <c r="J1138" s="50"/>
      <c r="K1138" s="50"/>
      <c r="L1138" s="50"/>
      <c r="M1138" s="50"/>
      <c r="N1138" s="50"/>
      <c r="O1138" s="50"/>
      <c r="P1138" s="215"/>
      <c r="Q1138" s="63"/>
    </row>
    <row r="1139" spans="1:17" x14ac:dyDescent="0.25">
      <c r="A1139" s="70"/>
      <c r="D1139" s="87"/>
      <c r="E1139" s="87"/>
      <c r="F1139" s="87"/>
      <c r="G1139" s="87"/>
      <c r="H1139" s="50"/>
      <c r="I1139" s="50"/>
      <c r="J1139" s="50"/>
      <c r="K1139" s="50"/>
      <c r="L1139" s="50"/>
      <c r="M1139" s="50"/>
      <c r="N1139" s="50"/>
      <c r="O1139" s="50"/>
      <c r="P1139" s="215"/>
      <c r="Q1139" s="63"/>
    </row>
    <row r="1140" spans="1:17" x14ac:dyDescent="0.25">
      <c r="A1140" s="70"/>
      <c r="D1140" s="87"/>
      <c r="E1140" s="87"/>
      <c r="F1140" s="87"/>
      <c r="G1140" s="87"/>
      <c r="H1140" s="50"/>
      <c r="I1140" s="50"/>
      <c r="J1140" s="50"/>
      <c r="K1140" s="50"/>
      <c r="L1140" s="50"/>
      <c r="M1140" s="50"/>
      <c r="N1140" s="50"/>
      <c r="O1140" s="50"/>
      <c r="P1140" s="215"/>
      <c r="Q1140" s="63"/>
    </row>
    <row r="1141" spans="1:17" x14ac:dyDescent="0.25">
      <c r="A1141" s="70"/>
      <c r="D1141" s="87"/>
      <c r="E1141" s="87"/>
      <c r="F1141" s="87"/>
      <c r="G1141" s="87"/>
      <c r="H1141" s="50"/>
      <c r="I1141" s="50"/>
      <c r="J1141" s="50"/>
      <c r="K1141" s="50"/>
      <c r="L1141" s="50"/>
      <c r="M1141" s="50"/>
      <c r="N1141" s="50"/>
      <c r="O1141" s="50"/>
      <c r="P1141" s="215"/>
      <c r="Q1141" s="63"/>
    </row>
    <row r="1142" spans="1:17" x14ac:dyDescent="0.25">
      <c r="A1142" s="70"/>
      <c r="D1142" s="87"/>
      <c r="E1142" s="87"/>
      <c r="F1142" s="87"/>
      <c r="G1142" s="87"/>
      <c r="H1142" s="50"/>
      <c r="I1142" s="50"/>
      <c r="J1142" s="50"/>
      <c r="K1142" s="50"/>
      <c r="L1142" s="50"/>
      <c r="M1142" s="50"/>
      <c r="N1142" s="50"/>
      <c r="O1142" s="50"/>
      <c r="P1142" s="215"/>
      <c r="Q1142" s="63"/>
    </row>
    <row r="1143" spans="1:17" x14ac:dyDescent="0.25">
      <c r="H1143" s="50"/>
      <c r="I1143" s="50"/>
      <c r="J1143" s="50"/>
      <c r="K1143" s="50"/>
      <c r="L1143" s="50"/>
      <c r="M1143" s="50"/>
      <c r="N1143" s="50"/>
      <c r="O1143" s="50"/>
      <c r="P1143" s="215"/>
      <c r="Q1143" s="63"/>
    </row>
    <row r="1144" spans="1:17" x14ac:dyDescent="0.25">
      <c r="A1144" s="70"/>
      <c r="H1144" s="50"/>
      <c r="I1144" s="50"/>
      <c r="J1144" s="50"/>
      <c r="K1144" s="50"/>
      <c r="L1144" s="50"/>
      <c r="M1144" s="50"/>
      <c r="N1144" s="50"/>
      <c r="O1144" s="50"/>
      <c r="P1144" s="215"/>
      <c r="Q1144" s="63"/>
    </row>
    <row r="1145" spans="1:17" x14ac:dyDescent="0.25">
      <c r="H1145" s="50"/>
      <c r="I1145" s="50"/>
      <c r="J1145" s="50"/>
      <c r="K1145" s="50"/>
      <c r="L1145" s="50"/>
      <c r="M1145" s="50"/>
      <c r="N1145" s="50"/>
      <c r="O1145" s="50"/>
      <c r="P1145" s="215"/>
      <c r="Q1145" s="63"/>
    </row>
    <row r="1146" spans="1:17" x14ac:dyDescent="0.25">
      <c r="H1146" s="50"/>
      <c r="I1146" s="50"/>
      <c r="J1146" s="50"/>
      <c r="K1146" s="50"/>
      <c r="L1146" s="50"/>
      <c r="M1146" s="50"/>
      <c r="N1146" s="50"/>
      <c r="O1146" s="50"/>
      <c r="P1146" s="215"/>
      <c r="Q1146" s="63"/>
    </row>
    <row r="1147" spans="1:17" x14ac:dyDescent="0.25">
      <c r="H1147" s="50"/>
      <c r="I1147" s="50"/>
      <c r="J1147" s="50"/>
      <c r="K1147" s="50"/>
      <c r="L1147" s="50"/>
      <c r="M1147" s="50"/>
      <c r="N1147" s="50"/>
      <c r="O1147" s="50"/>
      <c r="P1147" s="215"/>
      <c r="Q1147" s="63"/>
    </row>
    <row r="1148" spans="1:17" x14ac:dyDescent="0.25">
      <c r="A1148" s="70"/>
      <c r="D1148" s="87"/>
      <c r="E1148" s="87"/>
      <c r="F1148" s="87"/>
      <c r="G1148" s="87"/>
      <c r="H1148" s="50"/>
      <c r="I1148" s="50"/>
      <c r="J1148" s="50"/>
      <c r="K1148" s="50"/>
      <c r="L1148" s="50"/>
      <c r="M1148" s="50"/>
      <c r="N1148" s="50"/>
      <c r="O1148" s="50"/>
      <c r="P1148" s="215"/>
      <c r="Q1148" s="63"/>
    </row>
    <row r="1149" spans="1:17" x14ac:dyDescent="0.25">
      <c r="H1149" s="50"/>
      <c r="I1149" s="50"/>
      <c r="J1149" s="50"/>
      <c r="K1149" s="50"/>
      <c r="L1149" s="50"/>
      <c r="M1149" s="50"/>
      <c r="N1149" s="50"/>
      <c r="O1149" s="50"/>
      <c r="P1149" s="215"/>
      <c r="Q1149" s="63"/>
    </row>
    <row r="1150" spans="1:17" x14ac:dyDescent="0.25">
      <c r="H1150" s="50"/>
      <c r="I1150" s="50"/>
      <c r="J1150" s="50"/>
      <c r="K1150" s="50"/>
      <c r="L1150" s="50"/>
      <c r="M1150" s="50"/>
      <c r="N1150" s="50"/>
      <c r="O1150" s="50"/>
      <c r="P1150" s="215"/>
      <c r="Q1150" s="63"/>
    </row>
    <row r="1151" spans="1:17" x14ac:dyDescent="0.25">
      <c r="H1151" s="50"/>
      <c r="I1151" s="50"/>
      <c r="J1151" s="50"/>
      <c r="K1151" s="50"/>
      <c r="L1151" s="50"/>
      <c r="M1151" s="50"/>
      <c r="N1151" s="50"/>
      <c r="O1151" s="50"/>
      <c r="P1151" s="215"/>
      <c r="Q1151" s="63"/>
    </row>
    <row r="1152" spans="1:17" x14ac:dyDescent="0.25">
      <c r="A1152" s="70"/>
      <c r="B1152" s="92"/>
      <c r="C1152" s="90"/>
      <c r="D1152" s="87"/>
      <c r="E1152" s="87"/>
      <c r="F1152" s="87"/>
      <c r="G1152" s="87"/>
      <c r="H1152" s="50"/>
      <c r="I1152" s="50"/>
      <c r="J1152" s="50"/>
      <c r="K1152" s="50"/>
      <c r="L1152" s="50"/>
      <c r="M1152" s="50"/>
      <c r="N1152" s="50"/>
      <c r="O1152" s="50"/>
      <c r="P1152" s="215"/>
      <c r="Q1152" s="63"/>
    </row>
    <row r="1153" spans="1:17" x14ac:dyDescent="0.25">
      <c r="H1153" s="50"/>
      <c r="I1153" s="50"/>
      <c r="J1153" s="50"/>
      <c r="K1153" s="50"/>
      <c r="L1153" s="50"/>
      <c r="M1153" s="50"/>
      <c r="N1153" s="50"/>
      <c r="O1153" s="50"/>
      <c r="P1153" s="215"/>
      <c r="Q1153" s="63"/>
    </row>
    <row r="1154" spans="1:17" x14ac:dyDescent="0.25">
      <c r="H1154" s="50"/>
      <c r="I1154" s="50"/>
      <c r="J1154" s="50"/>
      <c r="K1154" s="50"/>
      <c r="L1154" s="50"/>
      <c r="M1154" s="50"/>
      <c r="N1154" s="50"/>
      <c r="O1154" s="50"/>
      <c r="P1154" s="215"/>
      <c r="Q1154" s="63"/>
    </row>
    <row r="1155" spans="1:17" x14ac:dyDescent="0.25">
      <c r="A1155" s="70"/>
      <c r="D1155" s="87"/>
      <c r="E1155" s="87"/>
      <c r="F1155" s="87"/>
      <c r="G1155" s="87"/>
      <c r="H1155" s="50"/>
      <c r="I1155" s="50"/>
      <c r="J1155" s="50"/>
      <c r="K1155" s="50"/>
      <c r="L1155" s="50"/>
      <c r="M1155" s="50"/>
      <c r="N1155" s="50"/>
      <c r="O1155" s="50"/>
      <c r="P1155" s="215"/>
      <c r="Q1155" s="63"/>
    </row>
    <row r="1156" spans="1:17" x14ac:dyDescent="0.25">
      <c r="H1156" s="50"/>
      <c r="I1156" s="50"/>
      <c r="J1156" s="50"/>
      <c r="K1156" s="50"/>
      <c r="L1156" s="50"/>
      <c r="M1156" s="50"/>
      <c r="N1156" s="50"/>
      <c r="O1156" s="50"/>
      <c r="P1156" s="215"/>
      <c r="Q1156" s="63"/>
    </row>
    <row r="1157" spans="1:17" x14ac:dyDescent="0.25">
      <c r="A1157" s="70"/>
      <c r="B1157" s="92"/>
      <c r="H1157" s="50"/>
      <c r="I1157" s="50"/>
      <c r="J1157" s="50"/>
      <c r="K1157" s="50"/>
      <c r="L1157" s="50"/>
      <c r="M1157" s="50"/>
      <c r="N1157" s="50"/>
      <c r="O1157" s="50"/>
      <c r="P1157" s="215"/>
      <c r="Q1157" s="63"/>
    </row>
    <row r="1158" spans="1:17" x14ac:dyDescent="0.25">
      <c r="H1158" s="50"/>
      <c r="I1158" s="50"/>
      <c r="J1158" s="50"/>
      <c r="K1158" s="50"/>
      <c r="L1158" s="50"/>
      <c r="M1158" s="50"/>
      <c r="N1158" s="50"/>
      <c r="O1158" s="50"/>
      <c r="P1158" s="215"/>
      <c r="Q1158" s="63"/>
    </row>
    <row r="1159" spans="1:17" x14ac:dyDescent="0.25">
      <c r="H1159" s="50"/>
      <c r="I1159" s="50"/>
      <c r="J1159" s="50"/>
      <c r="K1159" s="50"/>
      <c r="L1159" s="50"/>
      <c r="M1159" s="50"/>
      <c r="N1159" s="50"/>
      <c r="O1159" s="50"/>
      <c r="P1159" s="215"/>
      <c r="Q1159" s="63"/>
    </row>
    <row r="1160" spans="1:17" x14ac:dyDescent="0.25">
      <c r="H1160" s="50"/>
      <c r="I1160" s="50"/>
      <c r="J1160" s="50"/>
      <c r="K1160" s="50"/>
      <c r="L1160" s="50"/>
      <c r="M1160" s="50"/>
      <c r="N1160" s="50"/>
      <c r="O1160" s="50"/>
      <c r="P1160" s="215"/>
      <c r="Q1160" s="63"/>
    </row>
    <row r="1161" spans="1:17" x14ac:dyDescent="0.25">
      <c r="A1161" s="70"/>
      <c r="B1161" s="92"/>
      <c r="C1161" s="90"/>
      <c r="D1161" s="87"/>
      <c r="E1161" s="87"/>
      <c r="F1161" s="87"/>
      <c r="G1161" s="87"/>
      <c r="H1161" s="50"/>
      <c r="I1161" s="50"/>
      <c r="J1161" s="50"/>
      <c r="K1161" s="50"/>
      <c r="L1161" s="50"/>
      <c r="M1161" s="50"/>
      <c r="N1161" s="50"/>
      <c r="O1161" s="50"/>
      <c r="P1161" s="215"/>
      <c r="Q1161" s="63"/>
    </row>
    <row r="1162" spans="1:17" x14ac:dyDescent="0.25">
      <c r="A1162" s="70"/>
      <c r="B1162" s="92"/>
      <c r="C1162" s="90"/>
      <c r="D1162" s="87"/>
      <c r="E1162" s="87"/>
      <c r="F1162" s="87"/>
      <c r="G1162" s="87"/>
      <c r="Q1162" s="63"/>
    </row>
    <row r="1163" spans="1:17" x14ac:dyDescent="0.25">
      <c r="A1163" s="70"/>
      <c r="B1163" s="92"/>
      <c r="C1163" s="90"/>
      <c r="D1163" s="87"/>
      <c r="E1163" s="87"/>
      <c r="F1163" s="87"/>
      <c r="G1163" s="87"/>
      <c r="Q1163" s="63"/>
    </row>
    <row r="1164" spans="1:17" x14ac:dyDescent="0.25">
      <c r="A1164" s="70"/>
      <c r="B1164" s="92"/>
      <c r="C1164" s="90"/>
      <c r="D1164" s="87"/>
      <c r="E1164" s="87"/>
      <c r="F1164" s="87"/>
      <c r="G1164" s="87"/>
      <c r="Q1164" s="63"/>
    </row>
    <row r="1166" spans="1:17" x14ac:dyDescent="0.25">
      <c r="C1166" s="90"/>
      <c r="Q1166" s="63"/>
    </row>
    <row r="1167" spans="1:17" x14ac:dyDescent="0.25">
      <c r="A1167" s="70"/>
      <c r="B1167" s="92"/>
      <c r="Q1167" s="63"/>
    </row>
    <row r="1175" spans="1:17" x14ac:dyDescent="0.25">
      <c r="A1175" s="70"/>
      <c r="B1175" s="92"/>
      <c r="C1175" s="90"/>
      <c r="D1175" s="87"/>
      <c r="E1175" s="87"/>
      <c r="F1175" s="87"/>
      <c r="G1175" s="87"/>
      <c r="H1175" s="87"/>
      <c r="I1175" s="87"/>
      <c r="J1175" s="87"/>
      <c r="K1175" s="87"/>
      <c r="L1175" s="87"/>
      <c r="M1175" s="87"/>
      <c r="N1175" s="87"/>
      <c r="O1175" s="87"/>
      <c r="P1175" s="216"/>
      <c r="Q1175" s="63"/>
    </row>
    <row r="1176" spans="1:17" x14ac:dyDescent="0.25">
      <c r="A1176" s="70"/>
      <c r="B1176" s="92"/>
      <c r="C1176" s="90"/>
      <c r="D1176" s="87"/>
      <c r="E1176" s="87"/>
      <c r="F1176" s="87"/>
      <c r="G1176" s="87"/>
      <c r="H1176" s="87"/>
      <c r="I1176" s="87"/>
      <c r="J1176" s="87"/>
      <c r="K1176" s="87"/>
      <c r="L1176" s="87"/>
      <c r="M1176" s="87"/>
      <c r="N1176" s="87"/>
      <c r="O1176" s="87"/>
      <c r="P1176" s="216"/>
      <c r="Q1176" s="63"/>
    </row>
    <row r="1177" spans="1:17" x14ac:dyDescent="0.25">
      <c r="A1177" s="70"/>
      <c r="B1177" s="92"/>
      <c r="C1177" s="90"/>
      <c r="D1177" s="87"/>
      <c r="E1177" s="87"/>
      <c r="F1177" s="87"/>
      <c r="G1177" s="87"/>
      <c r="H1177" s="87"/>
      <c r="I1177" s="87"/>
      <c r="J1177" s="87"/>
      <c r="K1177" s="87"/>
      <c r="L1177" s="87"/>
      <c r="M1177" s="87"/>
      <c r="N1177" s="87"/>
      <c r="O1177" s="87"/>
      <c r="P1177" s="216"/>
      <c r="Q1177" s="63"/>
    </row>
    <row r="1178" spans="1:17" x14ac:dyDescent="0.25">
      <c r="H1178" s="50"/>
      <c r="I1178" s="50"/>
      <c r="J1178" s="50"/>
      <c r="K1178" s="50"/>
      <c r="L1178" s="50"/>
      <c r="M1178" s="50"/>
      <c r="N1178" s="50"/>
      <c r="O1178" s="50"/>
      <c r="P1178" s="215"/>
      <c r="Q1178" s="63"/>
    </row>
    <row r="1179" spans="1:17" x14ac:dyDescent="0.25">
      <c r="A1179" s="70"/>
      <c r="H1179" s="50"/>
      <c r="I1179" s="50"/>
      <c r="J1179" s="50"/>
      <c r="K1179" s="50"/>
      <c r="L1179" s="50"/>
      <c r="M1179" s="50"/>
      <c r="N1179" s="50"/>
      <c r="O1179" s="50"/>
      <c r="P1179" s="215"/>
      <c r="Q1179" s="63"/>
    </row>
    <row r="1180" spans="1:17" x14ac:dyDescent="0.25">
      <c r="H1180" s="50"/>
      <c r="I1180" s="50"/>
      <c r="J1180" s="50"/>
      <c r="K1180" s="50"/>
      <c r="L1180" s="50"/>
      <c r="M1180" s="50"/>
      <c r="N1180" s="50"/>
      <c r="O1180" s="50"/>
      <c r="P1180" s="215"/>
      <c r="Q1180" s="63"/>
    </row>
    <row r="1181" spans="1:17" x14ac:dyDescent="0.25">
      <c r="H1181" s="50"/>
      <c r="I1181" s="50"/>
      <c r="J1181" s="50"/>
      <c r="K1181" s="50"/>
      <c r="L1181" s="50"/>
      <c r="M1181" s="50"/>
      <c r="N1181" s="50"/>
      <c r="O1181" s="50"/>
      <c r="P1181" s="215"/>
      <c r="Q1181" s="63"/>
    </row>
    <row r="1182" spans="1:17" x14ac:dyDescent="0.25">
      <c r="H1182" s="50"/>
      <c r="I1182" s="50"/>
      <c r="J1182" s="50"/>
      <c r="K1182" s="50"/>
      <c r="L1182" s="50"/>
      <c r="M1182" s="50"/>
      <c r="N1182" s="50"/>
      <c r="O1182" s="50"/>
      <c r="P1182" s="215"/>
      <c r="Q1182" s="63"/>
    </row>
    <row r="1183" spans="1:17" x14ac:dyDescent="0.25">
      <c r="H1183" s="50"/>
      <c r="I1183" s="50"/>
      <c r="J1183" s="50"/>
      <c r="K1183" s="50"/>
      <c r="L1183" s="50"/>
      <c r="M1183" s="50"/>
      <c r="N1183" s="50"/>
      <c r="O1183" s="50"/>
      <c r="P1183" s="215"/>
      <c r="Q1183" s="63"/>
    </row>
    <row r="1184" spans="1:17" x14ac:dyDescent="0.25">
      <c r="H1184" s="50"/>
      <c r="I1184" s="50"/>
      <c r="J1184" s="50"/>
      <c r="K1184" s="50"/>
      <c r="L1184" s="50"/>
      <c r="M1184" s="50"/>
      <c r="N1184" s="50"/>
      <c r="O1184" s="50"/>
      <c r="P1184" s="215"/>
      <c r="Q1184" s="63"/>
    </row>
    <row r="1185" spans="1:17" x14ac:dyDescent="0.25">
      <c r="H1185" s="50"/>
      <c r="I1185" s="50"/>
      <c r="J1185" s="50"/>
      <c r="K1185" s="50"/>
      <c r="L1185" s="50"/>
      <c r="M1185" s="50"/>
      <c r="N1185" s="50"/>
      <c r="O1185" s="50"/>
      <c r="P1185" s="215"/>
      <c r="Q1185" s="63"/>
    </row>
    <row r="1186" spans="1:17" x14ac:dyDescent="0.25">
      <c r="H1186" s="50"/>
      <c r="I1186" s="50"/>
      <c r="J1186" s="50"/>
      <c r="K1186" s="50"/>
      <c r="L1186" s="50"/>
      <c r="M1186" s="50"/>
      <c r="N1186" s="50"/>
      <c r="O1186" s="50"/>
      <c r="P1186" s="215"/>
      <c r="Q1186" s="63"/>
    </row>
    <row r="1187" spans="1:17" x14ac:dyDescent="0.25">
      <c r="H1187" s="50"/>
      <c r="I1187" s="50"/>
      <c r="J1187" s="50"/>
      <c r="K1187" s="50"/>
      <c r="L1187" s="50"/>
      <c r="M1187" s="50"/>
      <c r="N1187" s="50"/>
      <c r="O1187" s="50"/>
      <c r="P1187" s="215"/>
      <c r="Q1187" s="63"/>
    </row>
    <row r="1188" spans="1:17" x14ac:dyDescent="0.25">
      <c r="H1188" s="50"/>
      <c r="I1188" s="50"/>
      <c r="J1188" s="50"/>
      <c r="K1188" s="50"/>
      <c r="L1188" s="50"/>
      <c r="M1188" s="50"/>
      <c r="N1188" s="50"/>
      <c r="O1188" s="50"/>
      <c r="P1188" s="215"/>
      <c r="Q1188" s="63"/>
    </row>
    <row r="1189" spans="1:17" x14ac:dyDescent="0.25">
      <c r="A1189" s="70"/>
      <c r="D1189" s="87"/>
      <c r="E1189" s="87"/>
      <c r="F1189" s="87"/>
      <c r="G1189" s="87"/>
      <c r="H1189" s="50"/>
      <c r="I1189" s="50"/>
      <c r="J1189" s="50"/>
      <c r="K1189" s="50"/>
      <c r="L1189" s="50"/>
      <c r="M1189" s="50"/>
      <c r="N1189" s="50"/>
      <c r="O1189" s="50"/>
      <c r="P1189" s="215"/>
      <c r="Q1189" s="63"/>
    </row>
    <row r="1190" spans="1:17" x14ac:dyDescent="0.25">
      <c r="A1190" s="70"/>
      <c r="D1190" s="87"/>
      <c r="E1190" s="87"/>
      <c r="F1190" s="87"/>
      <c r="G1190" s="87"/>
      <c r="H1190" s="50"/>
      <c r="I1190" s="50"/>
      <c r="J1190" s="50"/>
      <c r="K1190" s="50"/>
      <c r="L1190" s="50"/>
      <c r="M1190" s="50"/>
      <c r="N1190" s="50"/>
      <c r="O1190" s="50"/>
      <c r="P1190" s="215"/>
      <c r="Q1190" s="63"/>
    </row>
    <row r="1191" spans="1:17" x14ac:dyDescent="0.25">
      <c r="A1191" s="70"/>
      <c r="D1191" s="87"/>
      <c r="E1191" s="87"/>
      <c r="F1191" s="87"/>
      <c r="G1191" s="87"/>
      <c r="H1191" s="50"/>
      <c r="I1191" s="50"/>
      <c r="J1191" s="50"/>
      <c r="K1191" s="50"/>
      <c r="L1191" s="50"/>
      <c r="M1191" s="50"/>
      <c r="N1191" s="50"/>
      <c r="O1191" s="50"/>
      <c r="P1191" s="215"/>
      <c r="Q1191" s="63"/>
    </row>
    <row r="1192" spans="1:17" x14ac:dyDescent="0.25">
      <c r="H1192" s="50"/>
      <c r="I1192" s="50"/>
      <c r="J1192" s="50"/>
      <c r="K1192" s="50"/>
      <c r="L1192" s="50"/>
      <c r="M1192" s="50"/>
      <c r="N1192" s="50"/>
      <c r="O1192" s="50"/>
      <c r="P1192" s="215"/>
      <c r="Q1192" s="63"/>
    </row>
    <row r="1193" spans="1:17" x14ac:dyDescent="0.25">
      <c r="A1193" s="70"/>
      <c r="H1193" s="50"/>
      <c r="I1193" s="50"/>
      <c r="J1193" s="50"/>
      <c r="K1193" s="50"/>
      <c r="L1193" s="50"/>
      <c r="M1193" s="50"/>
      <c r="N1193" s="50"/>
      <c r="O1193" s="50"/>
      <c r="P1193" s="215"/>
      <c r="Q1193" s="63"/>
    </row>
    <row r="1194" spans="1:17" x14ac:dyDescent="0.25">
      <c r="H1194" s="50"/>
      <c r="I1194" s="50"/>
      <c r="J1194" s="50"/>
      <c r="K1194" s="50"/>
      <c r="L1194" s="50"/>
      <c r="M1194" s="50"/>
      <c r="N1194" s="50"/>
      <c r="O1194" s="50"/>
      <c r="P1194" s="215"/>
      <c r="Q1194" s="63"/>
    </row>
    <row r="1195" spans="1:17" x14ac:dyDescent="0.25">
      <c r="H1195" s="50"/>
      <c r="I1195" s="50"/>
      <c r="J1195" s="50"/>
      <c r="K1195" s="50"/>
      <c r="L1195" s="50"/>
      <c r="M1195" s="50"/>
      <c r="N1195" s="50"/>
      <c r="O1195" s="50"/>
      <c r="P1195" s="215"/>
      <c r="Q1195" s="63"/>
    </row>
    <row r="1196" spans="1:17" x14ac:dyDescent="0.25">
      <c r="H1196" s="50"/>
      <c r="I1196" s="50"/>
      <c r="J1196" s="50"/>
      <c r="K1196" s="50"/>
      <c r="L1196" s="50"/>
      <c r="M1196" s="50"/>
      <c r="N1196" s="50"/>
      <c r="O1196" s="50"/>
      <c r="P1196" s="215"/>
      <c r="Q1196" s="63"/>
    </row>
    <row r="1197" spans="1:17" x14ac:dyDescent="0.25">
      <c r="A1197" s="70"/>
      <c r="D1197" s="87"/>
      <c r="E1197" s="87"/>
      <c r="F1197" s="87"/>
      <c r="G1197" s="87"/>
      <c r="H1197" s="50"/>
      <c r="I1197" s="50"/>
      <c r="J1197" s="50"/>
      <c r="K1197" s="50"/>
      <c r="L1197" s="50"/>
      <c r="M1197" s="50"/>
      <c r="N1197" s="50"/>
      <c r="O1197" s="50"/>
      <c r="P1197" s="215"/>
      <c r="Q1197" s="63"/>
    </row>
    <row r="1198" spans="1:17" x14ac:dyDescent="0.25">
      <c r="H1198" s="50"/>
      <c r="I1198" s="50"/>
      <c r="J1198" s="50"/>
      <c r="K1198" s="50"/>
      <c r="L1198" s="50"/>
      <c r="M1198" s="50"/>
      <c r="N1198" s="50"/>
      <c r="O1198" s="50"/>
      <c r="P1198" s="215"/>
      <c r="Q1198" s="63"/>
    </row>
    <row r="1199" spans="1:17" x14ac:dyDescent="0.25">
      <c r="H1199" s="50"/>
      <c r="I1199" s="50"/>
      <c r="J1199" s="50"/>
      <c r="K1199" s="50"/>
      <c r="L1199" s="50"/>
      <c r="M1199" s="50"/>
      <c r="N1199" s="50"/>
      <c r="O1199" s="50"/>
      <c r="P1199" s="215"/>
      <c r="Q1199" s="63"/>
    </row>
    <row r="1200" spans="1:17" x14ac:dyDescent="0.25">
      <c r="H1200" s="50"/>
      <c r="I1200" s="50"/>
      <c r="J1200" s="50"/>
      <c r="K1200" s="50"/>
      <c r="L1200" s="50"/>
      <c r="M1200" s="50"/>
      <c r="N1200" s="50"/>
      <c r="O1200" s="50"/>
      <c r="P1200" s="215"/>
      <c r="Q1200" s="63"/>
    </row>
    <row r="1201" spans="1:17" x14ac:dyDescent="0.25">
      <c r="A1201" s="70"/>
      <c r="D1201" s="87"/>
      <c r="E1201" s="87"/>
      <c r="F1201" s="87"/>
      <c r="G1201" s="87"/>
      <c r="H1201" s="50"/>
      <c r="I1201" s="50"/>
      <c r="J1201" s="50"/>
      <c r="K1201" s="50"/>
      <c r="L1201" s="50"/>
      <c r="M1201" s="50"/>
      <c r="N1201" s="50"/>
      <c r="O1201" s="50"/>
      <c r="P1201" s="215"/>
      <c r="Q1201" s="63"/>
    </row>
    <row r="1202" spans="1:17" x14ac:dyDescent="0.25">
      <c r="H1202" s="50"/>
      <c r="I1202" s="50"/>
      <c r="J1202" s="50"/>
      <c r="K1202" s="50"/>
      <c r="L1202" s="50"/>
      <c r="M1202" s="50"/>
      <c r="N1202" s="50"/>
      <c r="O1202" s="50"/>
      <c r="P1202" s="215"/>
      <c r="Q1202" s="63"/>
    </row>
    <row r="1203" spans="1:17" x14ac:dyDescent="0.25">
      <c r="H1203" s="50"/>
      <c r="I1203" s="50"/>
      <c r="J1203" s="50"/>
      <c r="K1203" s="50"/>
      <c r="L1203" s="50"/>
      <c r="M1203" s="50"/>
      <c r="N1203" s="50"/>
      <c r="O1203" s="50"/>
      <c r="P1203" s="215"/>
      <c r="Q1203" s="63"/>
    </row>
    <row r="1204" spans="1:17" x14ac:dyDescent="0.25">
      <c r="A1204" s="70"/>
      <c r="D1204" s="87"/>
      <c r="E1204" s="87"/>
      <c r="F1204" s="87"/>
      <c r="G1204" s="87"/>
      <c r="H1204" s="50"/>
      <c r="I1204" s="50"/>
      <c r="J1204" s="50"/>
      <c r="K1204" s="50"/>
      <c r="L1204" s="50"/>
      <c r="M1204" s="50"/>
      <c r="N1204" s="50"/>
      <c r="O1204" s="50"/>
      <c r="P1204" s="215"/>
      <c r="Q1204" s="63"/>
    </row>
    <row r="1205" spans="1:17" x14ac:dyDescent="0.25">
      <c r="H1205" s="50"/>
      <c r="I1205" s="50"/>
      <c r="J1205" s="50"/>
      <c r="K1205" s="50"/>
      <c r="L1205" s="50"/>
      <c r="M1205" s="50"/>
      <c r="N1205" s="50"/>
      <c r="O1205" s="50"/>
      <c r="P1205" s="215"/>
      <c r="Q1205" s="63"/>
    </row>
    <row r="1206" spans="1:17" x14ac:dyDescent="0.25">
      <c r="A1206" s="70"/>
      <c r="B1206" s="92"/>
      <c r="H1206" s="50"/>
      <c r="I1206" s="50"/>
      <c r="J1206" s="50"/>
      <c r="K1206" s="50"/>
      <c r="L1206" s="50"/>
      <c r="M1206" s="50"/>
      <c r="N1206" s="50"/>
      <c r="O1206" s="50"/>
      <c r="P1206" s="215"/>
      <c r="Q1206" s="63"/>
    </row>
    <row r="1207" spans="1:17" x14ac:dyDescent="0.25">
      <c r="H1207" s="50"/>
      <c r="I1207" s="50"/>
      <c r="J1207" s="50"/>
      <c r="K1207" s="50"/>
      <c r="L1207" s="50"/>
      <c r="M1207" s="50"/>
      <c r="N1207" s="50"/>
      <c r="O1207" s="50"/>
      <c r="P1207" s="215"/>
      <c r="Q1207" s="63"/>
    </row>
    <row r="1208" spans="1:17" x14ac:dyDescent="0.25">
      <c r="A1208" s="70"/>
      <c r="B1208" s="92"/>
      <c r="C1208" s="90"/>
      <c r="D1208" s="87"/>
      <c r="E1208" s="87"/>
      <c r="F1208" s="87"/>
      <c r="G1208" s="87"/>
      <c r="H1208" s="50"/>
      <c r="I1208" s="50"/>
      <c r="J1208" s="50"/>
      <c r="K1208" s="50"/>
      <c r="L1208" s="50"/>
      <c r="M1208" s="50"/>
      <c r="N1208" s="50"/>
      <c r="O1208" s="50"/>
      <c r="P1208" s="215"/>
      <c r="Q1208" s="63"/>
    </row>
    <row r="1209" spans="1:17" x14ac:dyDescent="0.25">
      <c r="H1209" s="50"/>
      <c r="I1209" s="50"/>
      <c r="J1209" s="50"/>
      <c r="K1209" s="50"/>
      <c r="L1209" s="50"/>
      <c r="M1209" s="50"/>
      <c r="N1209" s="50"/>
      <c r="O1209" s="50"/>
      <c r="P1209" s="215"/>
      <c r="Q1209" s="63"/>
    </row>
    <row r="1210" spans="1:17" x14ac:dyDescent="0.25">
      <c r="H1210" s="50"/>
      <c r="I1210" s="50"/>
      <c r="J1210" s="50"/>
      <c r="K1210" s="50"/>
      <c r="L1210" s="50"/>
      <c r="M1210" s="50"/>
      <c r="N1210" s="50"/>
      <c r="O1210" s="50"/>
      <c r="P1210" s="215"/>
      <c r="Q1210" s="63"/>
    </row>
    <row r="1211" spans="1:17" x14ac:dyDescent="0.25">
      <c r="H1211" s="50"/>
      <c r="I1211" s="50"/>
      <c r="J1211" s="50"/>
      <c r="K1211" s="50"/>
      <c r="L1211" s="50"/>
      <c r="M1211" s="50"/>
      <c r="N1211" s="50"/>
      <c r="O1211" s="50"/>
      <c r="P1211" s="215"/>
      <c r="Q1211" s="63"/>
    </row>
    <row r="1212" spans="1:17" x14ac:dyDescent="0.25">
      <c r="H1212" s="50"/>
      <c r="I1212" s="50"/>
      <c r="J1212" s="50"/>
      <c r="K1212" s="50"/>
      <c r="L1212" s="50"/>
      <c r="M1212" s="50"/>
      <c r="N1212" s="50"/>
      <c r="O1212" s="50"/>
      <c r="P1212" s="215"/>
      <c r="Q1212" s="63"/>
    </row>
    <row r="1213" spans="1:17" x14ac:dyDescent="0.25">
      <c r="H1213" s="50"/>
      <c r="I1213" s="50"/>
      <c r="J1213" s="50"/>
      <c r="K1213" s="50"/>
      <c r="L1213" s="50"/>
      <c r="M1213" s="50"/>
      <c r="N1213" s="50"/>
      <c r="O1213" s="50"/>
      <c r="P1213" s="215"/>
      <c r="Q1213" s="63"/>
    </row>
    <row r="1214" spans="1:17" x14ac:dyDescent="0.25">
      <c r="C1214" s="90"/>
      <c r="H1214" s="50"/>
      <c r="I1214" s="50"/>
      <c r="J1214" s="50"/>
      <c r="K1214" s="50"/>
      <c r="L1214" s="50"/>
      <c r="M1214" s="50"/>
      <c r="N1214" s="50"/>
      <c r="O1214" s="50"/>
      <c r="P1214" s="215"/>
      <c r="Q1214" s="63"/>
    </row>
    <row r="1215" spans="1:17" x14ac:dyDescent="0.25">
      <c r="A1215" s="70"/>
      <c r="B1215" s="92"/>
      <c r="H1215" s="50"/>
      <c r="I1215" s="50"/>
      <c r="J1215" s="50"/>
      <c r="K1215" s="50"/>
      <c r="L1215" s="50"/>
      <c r="M1215" s="50"/>
      <c r="N1215" s="50"/>
      <c r="O1215" s="50"/>
      <c r="P1215" s="215"/>
      <c r="Q1215" s="63"/>
    </row>
    <row r="1216" spans="1:17" x14ac:dyDescent="0.25">
      <c r="H1216" s="50"/>
      <c r="I1216" s="50"/>
      <c r="J1216" s="50"/>
      <c r="K1216" s="50"/>
      <c r="L1216" s="50"/>
      <c r="M1216" s="50"/>
      <c r="N1216" s="50"/>
      <c r="O1216" s="50"/>
      <c r="P1216" s="215"/>
      <c r="Q1216" s="63"/>
    </row>
    <row r="1217" spans="1:17" x14ac:dyDescent="0.25">
      <c r="H1217" s="50"/>
      <c r="I1217" s="50"/>
      <c r="J1217" s="50"/>
      <c r="K1217" s="50"/>
      <c r="L1217" s="50"/>
      <c r="M1217" s="50"/>
      <c r="N1217" s="50"/>
      <c r="O1217" s="50"/>
      <c r="P1217" s="215"/>
      <c r="Q1217" s="63"/>
    </row>
    <row r="1218" spans="1:17" x14ac:dyDescent="0.25">
      <c r="H1218" s="50"/>
      <c r="I1218" s="50"/>
      <c r="J1218" s="50"/>
      <c r="K1218" s="50"/>
      <c r="L1218" s="50"/>
      <c r="M1218" s="50"/>
      <c r="N1218" s="50"/>
      <c r="O1218" s="50"/>
      <c r="P1218" s="215"/>
      <c r="Q1218" s="63"/>
    </row>
    <row r="1219" spans="1:17" x14ac:dyDescent="0.25">
      <c r="H1219" s="50"/>
      <c r="I1219" s="50"/>
      <c r="J1219" s="50"/>
      <c r="K1219" s="50"/>
      <c r="L1219" s="50"/>
      <c r="M1219" s="50"/>
      <c r="N1219" s="50"/>
      <c r="O1219" s="50"/>
      <c r="P1219" s="215"/>
      <c r="Q1219" s="63"/>
    </row>
    <row r="1220" spans="1:17" x14ac:dyDescent="0.25">
      <c r="H1220" s="50"/>
      <c r="I1220" s="50"/>
      <c r="J1220" s="50"/>
      <c r="K1220" s="50"/>
      <c r="L1220" s="50"/>
      <c r="M1220" s="50"/>
      <c r="N1220" s="50"/>
      <c r="O1220" s="50"/>
      <c r="P1220" s="215"/>
      <c r="Q1220" s="63"/>
    </row>
    <row r="1221" spans="1:17" x14ac:dyDescent="0.25">
      <c r="H1221" s="50"/>
      <c r="I1221" s="50"/>
      <c r="J1221" s="50"/>
      <c r="K1221" s="50"/>
      <c r="L1221" s="50"/>
      <c r="M1221" s="50"/>
      <c r="N1221" s="50"/>
      <c r="O1221" s="50"/>
      <c r="P1221" s="215"/>
      <c r="Q1221" s="63"/>
    </row>
    <row r="1222" spans="1:17" x14ac:dyDescent="0.25">
      <c r="H1222" s="50"/>
      <c r="I1222" s="50"/>
      <c r="J1222" s="50"/>
      <c r="K1222" s="50"/>
      <c r="L1222" s="50"/>
      <c r="M1222" s="50"/>
      <c r="N1222" s="50"/>
      <c r="O1222" s="50"/>
      <c r="P1222" s="215"/>
      <c r="Q1222" s="63"/>
    </row>
    <row r="1223" spans="1:17" x14ac:dyDescent="0.25">
      <c r="H1223" s="50"/>
      <c r="I1223" s="50"/>
      <c r="J1223" s="50"/>
      <c r="K1223" s="50"/>
      <c r="L1223" s="50"/>
      <c r="M1223" s="50"/>
      <c r="N1223" s="50"/>
      <c r="O1223" s="50"/>
      <c r="P1223" s="215"/>
      <c r="Q1223" s="63"/>
    </row>
    <row r="1224" spans="1:17" x14ac:dyDescent="0.25">
      <c r="H1224" s="50"/>
      <c r="I1224" s="50"/>
      <c r="J1224" s="50"/>
      <c r="K1224" s="50"/>
      <c r="L1224" s="50"/>
      <c r="M1224" s="50"/>
      <c r="N1224" s="50"/>
      <c r="O1224" s="50"/>
      <c r="P1224" s="215"/>
      <c r="Q1224" s="63"/>
    </row>
    <row r="1225" spans="1:17" x14ac:dyDescent="0.25">
      <c r="A1225" s="70"/>
      <c r="B1225" s="92"/>
      <c r="C1225" s="90"/>
      <c r="D1225" s="87"/>
      <c r="E1225" s="87"/>
      <c r="F1225" s="87"/>
      <c r="G1225" s="87"/>
      <c r="H1225" s="50"/>
      <c r="I1225" s="50"/>
      <c r="J1225" s="50"/>
      <c r="K1225" s="50"/>
      <c r="L1225" s="50"/>
      <c r="M1225" s="50"/>
      <c r="N1225" s="50"/>
      <c r="O1225" s="50"/>
      <c r="P1225" s="215"/>
      <c r="Q1225" s="63"/>
    </row>
    <row r="1226" spans="1:17" x14ac:dyDescent="0.25">
      <c r="A1226" s="70"/>
      <c r="B1226" s="92"/>
      <c r="C1226" s="90"/>
      <c r="D1226" s="87"/>
      <c r="E1226" s="87"/>
      <c r="F1226" s="87"/>
      <c r="G1226" s="87"/>
      <c r="H1226" s="50"/>
      <c r="I1226" s="50"/>
      <c r="J1226" s="50"/>
      <c r="K1226" s="50"/>
      <c r="L1226" s="50"/>
      <c r="M1226" s="50"/>
      <c r="N1226" s="50"/>
      <c r="O1226" s="50"/>
      <c r="P1226" s="215"/>
      <c r="Q1226" s="63"/>
    </row>
    <row r="1227" spans="1:17" x14ac:dyDescent="0.25">
      <c r="A1227" s="70"/>
      <c r="B1227" s="92"/>
      <c r="C1227" s="90"/>
      <c r="D1227" s="87"/>
      <c r="E1227" s="87"/>
      <c r="F1227" s="87"/>
      <c r="G1227" s="87"/>
      <c r="H1227" s="50"/>
      <c r="I1227" s="50"/>
      <c r="J1227" s="50"/>
      <c r="K1227" s="50"/>
      <c r="L1227" s="50"/>
      <c r="M1227" s="50"/>
      <c r="N1227" s="50"/>
      <c r="O1227" s="50"/>
      <c r="P1227" s="215"/>
      <c r="Q1227" s="63"/>
    </row>
    <row r="1228" spans="1:17" x14ac:dyDescent="0.25">
      <c r="A1228" s="70"/>
      <c r="B1228" s="92"/>
      <c r="C1228" s="90"/>
      <c r="D1228" s="87"/>
      <c r="E1228" s="87"/>
      <c r="F1228" s="87"/>
      <c r="G1228" s="87"/>
      <c r="H1228" s="50"/>
      <c r="I1228" s="50"/>
      <c r="J1228" s="50"/>
      <c r="K1228" s="50"/>
      <c r="L1228" s="50"/>
      <c r="M1228" s="50"/>
      <c r="N1228" s="50"/>
      <c r="O1228" s="50"/>
      <c r="P1228" s="215"/>
      <c r="Q1228" s="63"/>
    </row>
    <row r="1229" spans="1:17" x14ac:dyDescent="0.25">
      <c r="H1229" s="50"/>
      <c r="I1229" s="50"/>
      <c r="J1229" s="50"/>
      <c r="K1229" s="50"/>
      <c r="L1229" s="50"/>
      <c r="M1229" s="50"/>
      <c r="N1229" s="50"/>
      <c r="O1229" s="50"/>
      <c r="P1229" s="215"/>
      <c r="Q1229" s="63"/>
    </row>
    <row r="1230" spans="1:17" x14ac:dyDescent="0.25">
      <c r="A1230" s="70"/>
      <c r="H1230" s="50"/>
      <c r="I1230" s="50"/>
      <c r="J1230" s="50"/>
      <c r="K1230" s="50"/>
      <c r="L1230" s="50"/>
      <c r="M1230" s="50"/>
      <c r="N1230" s="50"/>
      <c r="O1230" s="50"/>
      <c r="P1230" s="215"/>
      <c r="Q1230" s="63"/>
    </row>
    <row r="1231" spans="1:17" x14ac:dyDescent="0.25">
      <c r="H1231" s="50"/>
      <c r="I1231" s="50"/>
      <c r="J1231" s="50"/>
      <c r="K1231" s="50"/>
      <c r="L1231" s="50"/>
      <c r="M1231" s="50"/>
      <c r="N1231" s="50"/>
      <c r="O1231" s="50"/>
      <c r="P1231" s="215"/>
      <c r="Q1231" s="63"/>
    </row>
    <row r="1232" spans="1:17" x14ac:dyDescent="0.25">
      <c r="C1232" s="90"/>
      <c r="H1232" s="50"/>
      <c r="I1232" s="50"/>
      <c r="J1232" s="50"/>
      <c r="K1232" s="50"/>
      <c r="L1232" s="50"/>
      <c r="M1232" s="50"/>
      <c r="N1232" s="50"/>
      <c r="O1232" s="50"/>
      <c r="P1232" s="215"/>
      <c r="Q1232" s="63"/>
    </row>
    <row r="1233" spans="1:17" x14ac:dyDescent="0.25">
      <c r="C1233" s="90"/>
      <c r="H1233" s="50"/>
      <c r="I1233" s="50"/>
      <c r="J1233" s="50"/>
      <c r="K1233" s="50"/>
      <c r="L1233" s="50"/>
      <c r="M1233" s="50"/>
      <c r="N1233" s="50"/>
      <c r="O1233" s="50"/>
      <c r="P1233" s="215"/>
      <c r="Q1233" s="63"/>
    </row>
    <row r="1234" spans="1:17" x14ac:dyDescent="0.25">
      <c r="H1234" s="50"/>
      <c r="I1234" s="50"/>
      <c r="J1234" s="50"/>
      <c r="K1234" s="50"/>
      <c r="L1234" s="50"/>
      <c r="M1234" s="50"/>
      <c r="N1234" s="50"/>
      <c r="O1234" s="50"/>
      <c r="P1234" s="215"/>
      <c r="Q1234" s="63"/>
    </row>
    <row r="1235" spans="1:17" x14ac:dyDescent="0.25">
      <c r="H1235" s="50"/>
      <c r="I1235" s="50"/>
      <c r="J1235" s="50"/>
      <c r="K1235" s="50"/>
      <c r="L1235" s="50"/>
      <c r="M1235" s="50"/>
      <c r="N1235" s="50"/>
      <c r="O1235" s="50"/>
      <c r="P1235" s="215"/>
      <c r="Q1235" s="63"/>
    </row>
    <row r="1236" spans="1:17" x14ac:dyDescent="0.25">
      <c r="H1236" s="50"/>
      <c r="I1236" s="50"/>
      <c r="J1236" s="50"/>
      <c r="K1236" s="50"/>
      <c r="L1236" s="50"/>
      <c r="M1236" s="50"/>
      <c r="N1236" s="50"/>
      <c r="O1236" s="50"/>
      <c r="P1236" s="215"/>
      <c r="Q1236" s="63"/>
    </row>
    <row r="1237" spans="1:17" x14ac:dyDescent="0.25">
      <c r="H1237" s="50"/>
      <c r="I1237" s="50"/>
      <c r="J1237" s="50"/>
      <c r="K1237" s="50"/>
      <c r="L1237" s="50"/>
      <c r="M1237" s="50"/>
      <c r="N1237" s="50"/>
      <c r="O1237" s="50"/>
      <c r="P1237" s="215"/>
      <c r="Q1237" s="63"/>
    </row>
    <row r="1238" spans="1:17" x14ac:dyDescent="0.25">
      <c r="H1238" s="50"/>
      <c r="I1238" s="50"/>
      <c r="J1238" s="50"/>
      <c r="K1238" s="50"/>
      <c r="L1238" s="50"/>
      <c r="M1238" s="50"/>
      <c r="N1238" s="50"/>
      <c r="O1238" s="50"/>
      <c r="P1238" s="215"/>
      <c r="Q1238" s="63"/>
    </row>
    <row r="1239" spans="1:17" x14ac:dyDescent="0.25">
      <c r="H1239" s="50"/>
      <c r="I1239" s="50"/>
      <c r="J1239" s="50"/>
      <c r="K1239" s="50"/>
      <c r="L1239" s="50"/>
      <c r="M1239" s="50"/>
      <c r="N1239" s="50"/>
      <c r="O1239" s="50"/>
      <c r="P1239" s="215"/>
      <c r="Q1239" s="63"/>
    </row>
    <row r="1240" spans="1:17" x14ac:dyDescent="0.25">
      <c r="A1240" s="70"/>
      <c r="D1240" s="87"/>
      <c r="E1240" s="87"/>
      <c r="F1240" s="87"/>
      <c r="G1240" s="87"/>
      <c r="H1240" s="50"/>
      <c r="I1240" s="50"/>
      <c r="J1240" s="50"/>
      <c r="K1240" s="50"/>
      <c r="L1240" s="50"/>
      <c r="M1240" s="50"/>
      <c r="N1240" s="50"/>
      <c r="O1240" s="50"/>
      <c r="P1240" s="215"/>
      <c r="Q1240" s="63"/>
    </row>
    <row r="1241" spans="1:17" x14ac:dyDescent="0.25">
      <c r="A1241" s="70"/>
      <c r="D1241" s="87"/>
      <c r="E1241" s="87"/>
      <c r="F1241" s="87"/>
      <c r="G1241" s="87"/>
      <c r="H1241" s="50"/>
      <c r="I1241" s="50"/>
      <c r="J1241" s="50"/>
      <c r="K1241" s="50"/>
      <c r="L1241" s="50"/>
      <c r="M1241" s="50"/>
      <c r="N1241" s="50"/>
      <c r="O1241" s="50"/>
      <c r="P1241" s="215"/>
      <c r="Q1241" s="63"/>
    </row>
    <row r="1242" spans="1:17" x14ac:dyDescent="0.25">
      <c r="A1242" s="70"/>
      <c r="D1242" s="87"/>
      <c r="E1242" s="87"/>
      <c r="F1242" s="87"/>
      <c r="G1242" s="87"/>
      <c r="H1242" s="50"/>
      <c r="I1242" s="50"/>
      <c r="J1242" s="50"/>
      <c r="K1242" s="50"/>
      <c r="L1242" s="50"/>
      <c r="M1242" s="50"/>
      <c r="N1242" s="50"/>
      <c r="O1242" s="50"/>
      <c r="P1242" s="215"/>
      <c r="Q1242" s="63"/>
    </row>
    <row r="1243" spans="1:17" x14ac:dyDescent="0.25">
      <c r="A1243" s="70"/>
      <c r="D1243" s="87"/>
      <c r="E1243" s="87"/>
      <c r="F1243" s="87"/>
      <c r="G1243" s="87"/>
      <c r="H1243" s="50"/>
      <c r="I1243" s="50"/>
      <c r="J1243" s="50"/>
      <c r="K1243" s="50"/>
      <c r="L1243" s="50"/>
      <c r="M1243" s="50"/>
      <c r="N1243" s="50"/>
      <c r="O1243" s="50"/>
      <c r="P1243" s="215"/>
      <c r="Q1243" s="63"/>
    </row>
    <row r="1244" spans="1:17" x14ac:dyDescent="0.25">
      <c r="H1244" s="50"/>
      <c r="I1244" s="50"/>
      <c r="J1244" s="50"/>
      <c r="K1244" s="50"/>
      <c r="L1244" s="50"/>
      <c r="M1244" s="50"/>
      <c r="N1244" s="50"/>
      <c r="O1244" s="50"/>
      <c r="P1244" s="215"/>
      <c r="Q1244" s="63"/>
    </row>
    <row r="1245" spans="1:17" x14ac:dyDescent="0.25">
      <c r="A1245" s="70"/>
      <c r="H1245" s="50"/>
      <c r="I1245" s="50"/>
      <c r="J1245" s="50"/>
      <c r="K1245" s="50"/>
      <c r="L1245" s="50"/>
      <c r="M1245" s="50"/>
      <c r="N1245" s="50"/>
      <c r="O1245" s="50"/>
      <c r="P1245" s="215"/>
      <c r="Q1245" s="63"/>
    </row>
    <row r="1246" spans="1:17" x14ac:dyDescent="0.25">
      <c r="H1246" s="50"/>
      <c r="I1246" s="50"/>
      <c r="J1246" s="50"/>
      <c r="K1246" s="50"/>
      <c r="L1246" s="50"/>
      <c r="M1246" s="50"/>
      <c r="N1246" s="50"/>
      <c r="O1246" s="50"/>
      <c r="P1246" s="215"/>
      <c r="Q1246" s="63"/>
    </row>
    <row r="1247" spans="1:17" x14ac:dyDescent="0.25">
      <c r="H1247" s="50"/>
      <c r="I1247" s="50"/>
      <c r="J1247" s="50"/>
      <c r="K1247" s="50"/>
      <c r="L1247" s="50"/>
      <c r="M1247" s="50"/>
      <c r="N1247" s="50"/>
      <c r="O1247" s="50"/>
      <c r="P1247" s="215"/>
      <c r="Q1247" s="63"/>
    </row>
    <row r="1248" spans="1:17" x14ac:dyDescent="0.25">
      <c r="H1248" s="50"/>
      <c r="I1248" s="50"/>
      <c r="J1248" s="50"/>
      <c r="K1248" s="50"/>
      <c r="L1248" s="50"/>
      <c r="M1248" s="50"/>
      <c r="N1248" s="50"/>
      <c r="O1248" s="50"/>
      <c r="P1248" s="215"/>
      <c r="Q1248" s="63"/>
    </row>
    <row r="1249" spans="1:17" x14ac:dyDescent="0.25">
      <c r="H1249" s="50"/>
      <c r="I1249" s="50"/>
      <c r="J1249" s="50"/>
      <c r="K1249" s="50"/>
      <c r="L1249" s="50"/>
      <c r="M1249" s="50"/>
      <c r="N1249" s="50"/>
      <c r="O1249" s="50"/>
      <c r="P1249" s="215"/>
      <c r="Q1249" s="63"/>
    </row>
    <row r="1250" spans="1:17" x14ac:dyDescent="0.25">
      <c r="A1250" s="70"/>
      <c r="D1250" s="87"/>
      <c r="E1250" s="87"/>
      <c r="F1250" s="87"/>
      <c r="G1250" s="87"/>
      <c r="H1250" s="50"/>
      <c r="I1250" s="50"/>
      <c r="J1250" s="50"/>
      <c r="K1250" s="50"/>
      <c r="L1250" s="50"/>
      <c r="M1250" s="50"/>
      <c r="N1250" s="50"/>
      <c r="O1250" s="50"/>
      <c r="P1250" s="215"/>
      <c r="Q1250" s="63"/>
    </row>
    <row r="1251" spans="1:17" x14ac:dyDescent="0.25">
      <c r="H1251" s="50"/>
      <c r="I1251" s="50"/>
      <c r="J1251" s="50"/>
      <c r="K1251" s="50"/>
      <c r="L1251" s="50"/>
      <c r="M1251" s="50"/>
      <c r="N1251" s="50"/>
      <c r="O1251" s="50"/>
      <c r="P1251" s="215"/>
      <c r="Q1251" s="63"/>
    </row>
    <row r="1252" spans="1:17" x14ac:dyDescent="0.25">
      <c r="A1252" s="70"/>
      <c r="H1252" s="50"/>
      <c r="I1252" s="50"/>
      <c r="J1252" s="50"/>
      <c r="K1252" s="50"/>
      <c r="L1252" s="50"/>
      <c r="M1252" s="50"/>
      <c r="N1252" s="50"/>
      <c r="O1252" s="50"/>
      <c r="P1252" s="215"/>
      <c r="Q1252" s="63"/>
    </row>
    <row r="1253" spans="1:17" x14ac:dyDescent="0.25">
      <c r="H1253" s="50"/>
      <c r="I1253" s="50"/>
      <c r="J1253" s="50"/>
      <c r="K1253" s="50"/>
      <c r="L1253" s="50"/>
      <c r="M1253" s="50"/>
      <c r="N1253" s="50"/>
      <c r="O1253" s="50"/>
      <c r="P1253" s="215"/>
      <c r="Q1253" s="63"/>
    </row>
    <row r="1254" spans="1:17" x14ac:dyDescent="0.25">
      <c r="A1254" s="70"/>
      <c r="B1254" s="92"/>
      <c r="C1254" s="90"/>
      <c r="D1254" s="87"/>
      <c r="E1254" s="87"/>
      <c r="F1254" s="87"/>
      <c r="G1254" s="87"/>
      <c r="H1254" s="50"/>
      <c r="I1254" s="50"/>
      <c r="J1254" s="50"/>
      <c r="K1254" s="50"/>
      <c r="L1254" s="50"/>
      <c r="M1254" s="50"/>
      <c r="N1254" s="50"/>
      <c r="O1254" s="50"/>
      <c r="P1254" s="215"/>
      <c r="Q1254" s="63"/>
    </row>
    <row r="1255" spans="1:17" x14ac:dyDescent="0.25">
      <c r="H1255" s="50"/>
      <c r="I1255" s="50"/>
      <c r="J1255" s="50"/>
      <c r="K1255" s="50"/>
      <c r="L1255" s="50"/>
      <c r="M1255" s="50"/>
      <c r="N1255" s="50"/>
      <c r="O1255" s="50"/>
      <c r="P1255" s="215"/>
      <c r="Q1255" s="63"/>
    </row>
    <row r="1256" spans="1:17" x14ac:dyDescent="0.25">
      <c r="A1256" s="70"/>
      <c r="B1256" s="92"/>
      <c r="C1256" s="90"/>
      <c r="D1256" s="87"/>
      <c r="E1256" s="87"/>
      <c r="F1256" s="87"/>
      <c r="G1256" s="87"/>
      <c r="H1256" s="50"/>
      <c r="I1256" s="50"/>
      <c r="J1256" s="50"/>
      <c r="K1256" s="50"/>
      <c r="L1256" s="50"/>
      <c r="M1256" s="50"/>
      <c r="N1256" s="50"/>
      <c r="O1256" s="50"/>
      <c r="P1256" s="215"/>
      <c r="Q1256" s="63"/>
    </row>
    <row r="1257" spans="1:17" x14ac:dyDescent="0.25">
      <c r="A1257" s="70"/>
      <c r="B1257" s="92"/>
      <c r="H1257" s="50"/>
      <c r="I1257" s="50"/>
      <c r="J1257" s="50"/>
      <c r="K1257" s="50"/>
      <c r="L1257" s="50"/>
      <c r="M1257" s="50"/>
      <c r="N1257" s="50"/>
      <c r="O1257" s="50"/>
      <c r="P1257" s="215"/>
      <c r="Q1257" s="63"/>
    </row>
    <row r="1258" spans="1:17" x14ac:dyDescent="0.25">
      <c r="H1258" s="50"/>
      <c r="I1258" s="50"/>
      <c r="J1258" s="50"/>
      <c r="K1258" s="50"/>
      <c r="L1258" s="50"/>
      <c r="M1258" s="50"/>
      <c r="N1258" s="50"/>
      <c r="O1258" s="50"/>
      <c r="P1258" s="215"/>
      <c r="Q1258" s="63"/>
    </row>
    <row r="1259" spans="1:17" x14ac:dyDescent="0.25">
      <c r="H1259" s="50"/>
      <c r="I1259" s="50"/>
      <c r="J1259" s="50"/>
      <c r="K1259" s="50"/>
      <c r="L1259" s="50"/>
      <c r="M1259" s="50"/>
      <c r="N1259" s="50"/>
      <c r="O1259" s="50"/>
      <c r="P1259" s="215"/>
      <c r="Q1259" s="63"/>
    </row>
    <row r="1260" spans="1:17" x14ac:dyDescent="0.25">
      <c r="H1260" s="50"/>
      <c r="I1260" s="50"/>
      <c r="J1260" s="50"/>
      <c r="K1260" s="50"/>
      <c r="L1260" s="50"/>
      <c r="M1260" s="50"/>
      <c r="N1260" s="50"/>
      <c r="O1260" s="50"/>
      <c r="P1260" s="215"/>
      <c r="Q1260" s="63"/>
    </row>
    <row r="1261" spans="1:17" x14ac:dyDescent="0.25">
      <c r="H1261" s="50"/>
      <c r="I1261" s="50"/>
      <c r="J1261" s="50"/>
      <c r="K1261" s="50"/>
      <c r="L1261" s="50"/>
      <c r="M1261" s="50"/>
      <c r="N1261" s="50"/>
      <c r="O1261" s="50"/>
      <c r="P1261" s="215"/>
      <c r="Q1261" s="63"/>
    </row>
    <row r="1262" spans="1:17" x14ac:dyDescent="0.25">
      <c r="C1262" s="90"/>
      <c r="H1262" s="50"/>
      <c r="I1262" s="50"/>
      <c r="J1262" s="50"/>
      <c r="K1262" s="50"/>
      <c r="L1262" s="50"/>
      <c r="M1262" s="50"/>
      <c r="N1262" s="50"/>
      <c r="O1262" s="50"/>
      <c r="P1262" s="215"/>
      <c r="Q1262" s="63"/>
    </row>
    <row r="1263" spans="1:17" x14ac:dyDescent="0.25">
      <c r="A1263" s="70"/>
      <c r="B1263" s="92"/>
      <c r="H1263" s="50"/>
      <c r="I1263" s="50"/>
      <c r="J1263" s="50"/>
      <c r="K1263" s="50"/>
      <c r="L1263" s="50"/>
      <c r="M1263" s="50"/>
      <c r="N1263" s="50"/>
      <c r="O1263" s="50"/>
      <c r="P1263" s="215"/>
      <c r="Q1263" s="63"/>
    </row>
    <row r="1264" spans="1:17" x14ac:dyDescent="0.25">
      <c r="H1264" s="50"/>
      <c r="I1264" s="50"/>
      <c r="J1264" s="50"/>
      <c r="K1264" s="50"/>
      <c r="L1264" s="50"/>
      <c r="M1264" s="50"/>
      <c r="N1264" s="50"/>
      <c r="O1264" s="50"/>
      <c r="P1264" s="215"/>
      <c r="Q1264" s="63"/>
    </row>
    <row r="1265" spans="1:17" x14ac:dyDescent="0.25">
      <c r="H1265" s="50"/>
      <c r="I1265" s="50"/>
      <c r="J1265" s="50"/>
      <c r="K1265" s="50"/>
      <c r="L1265" s="50"/>
      <c r="M1265" s="50"/>
      <c r="N1265" s="50"/>
      <c r="O1265" s="50"/>
      <c r="P1265" s="215"/>
      <c r="Q1265" s="63"/>
    </row>
    <row r="1266" spans="1:17" x14ac:dyDescent="0.25">
      <c r="H1266" s="50"/>
      <c r="I1266" s="50"/>
      <c r="J1266" s="50"/>
      <c r="K1266" s="50"/>
      <c r="L1266" s="50"/>
      <c r="M1266" s="50"/>
      <c r="N1266" s="50"/>
      <c r="O1266" s="50"/>
      <c r="P1266" s="215"/>
      <c r="Q1266" s="63"/>
    </row>
    <row r="1267" spans="1:17" x14ac:dyDescent="0.25">
      <c r="H1267" s="50"/>
      <c r="I1267" s="50"/>
      <c r="J1267" s="50"/>
      <c r="K1267" s="50"/>
      <c r="L1267" s="50"/>
      <c r="M1267" s="50"/>
      <c r="N1267" s="50"/>
      <c r="O1267" s="50"/>
      <c r="P1267" s="215"/>
      <c r="Q1267" s="63"/>
    </row>
    <row r="1268" spans="1:17" x14ac:dyDescent="0.25">
      <c r="H1268" s="50"/>
      <c r="I1268" s="50"/>
      <c r="J1268" s="50"/>
      <c r="K1268" s="50"/>
      <c r="L1268" s="50"/>
      <c r="M1268" s="50"/>
      <c r="N1268" s="50"/>
      <c r="O1268" s="50"/>
      <c r="P1268" s="215"/>
      <c r="Q1268" s="63"/>
    </row>
    <row r="1269" spans="1:17" x14ac:dyDescent="0.25">
      <c r="H1269" s="50"/>
      <c r="I1269" s="50"/>
      <c r="J1269" s="50"/>
      <c r="K1269" s="50"/>
      <c r="L1269" s="50"/>
      <c r="M1269" s="50"/>
      <c r="N1269" s="50"/>
      <c r="O1269" s="50"/>
      <c r="P1269" s="215"/>
      <c r="Q1269" s="63"/>
    </row>
    <row r="1270" spans="1:17" x14ac:dyDescent="0.25">
      <c r="A1270" s="70"/>
      <c r="B1270" s="92"/>
      <c r="C1270" s="90"/>
      <c r="D1270" s="87"/>
      <c r="E1270" s="87"/>
      <c r="F1270" s="87"/>
      <c r="G1270" s="87"/>
      <c r="H1270" s="50"/>
      <c r="I1270" s="50"/>
      <c r="J1270" s="50"/>
      <c r="K1270" s="50"/>
      <c r="L1270" s="50"/>
      <c r="M1270" s="50"/>
      <c r="N1270" s="50"/>
      <c r="O1270" s="50"/>
      <c r="P1270" s="215"/>
      <c r="Q1270" s="63"/>
    </row>
    <row r="1271" spans="1:17" x14ac:dyDescent="0.25">
      <c r="A1271" s="70"/>
      <c r="B1271" s="92"/>
      <c r="C1271" s="90"/>
      <c r="D1271" s="87"/>
      <c r="E1271" s="87"/>
      <c r="F1271" s="87"/>
      <c r="G1271" s="87"/>
      <c r="H1271" s="50"/>
      <c r="I1271" s="50"/>
      <c r="J1271" s="50"/>
      <c r="K1271" s="50"/>
      <c r="L1271" s="50"/>
      <c r="M1271" s="50"/>
      <c r="N1271" s="50"/>
      <c r="O1271" s="50"/>
      <c r="P1271" s="215"/>
      <c r="Q1271" s="63"/>
    </row>
    <row r="1272" spans="1:17" x14ac:dyDescent="0.25">
      <c r="A1272" s="70"/>
      <c r="B1272" s="92"/>
      <c r="C1272" s="90"/>
      <c r="D1272" s="87"/>
      <c r="E1272" s="87"/>
      <c r="F1272" s="87"/>
      <c r="G1272" s="87"/>
      <c r="H1272" s="50"/>
      <c r="I1272" s="50"/>
      <c r="J1272" s="50"/>
      <c r="K1272" s="50"/>
      <c r="L1272" s="50"/>
      <c r="M1272" s="50"/>
      <c r="N1272" s="50"/>
      <c r="O1272" s="50"/>
      <c r="P1272" s="215"/>
      <c r="Q1272" s="63"/>
    </row>
    <row r="1273" spans="1:17" x14ac:dyDescent="0.25">
      <c r="H1273" s="50"/>
      <c r="I1273" s="50"/>
      <c r="J1273" s="50"/>
      <c r="K1273" s="50"/>
      <c r="L1273" s="50"/>
      <c r="M1273" s="50"/>
      <c r="N1273" s="50"/>
      <c r="O1273" s="50"/>
      <c r="P1273" s="215"/>
      <c r="Q1273" s="63"/>
    </row>
    <row r="1274" spans="1:17" x14ac:dyDescent="0.25">
      <c r="A1274" s="70"/>
      <c r="H1274" s="50"/>
      <c r="I1274" s="50"/>
      <c r="J1274" s="50"/>
      <c r="K1274" s="50"/>
      <c r="L1274" s="50"/>
      <c r="M1274" s="50"/>
      <c r="N1274" s="50"/>
      <c r="O1274" s="50"/>
      <c r="P1274" s="215"/>
      <c r="Q1274" s="63"/>
    </row>
    <row r="1275" spans="1:17" x14ac:dyDescent="0.25">
      <c r="H1275" s="50"/>
      <c r="I1275" s="50"/>
      <c r="J1275" s="50"/>
      <c r="K1275" s="50"/>
      <c r="L1275" s="50"/>
      <c r="M1275" s="50"/>
      <c r="N1275" s="50"/>
      <c r="O1275" s="50"/>
      <c r="P1275" s="215"/>
      <c r="Q1275" s="63"/>
    </row>
    <row r="1276" spans="1:17" x14ac:dyDescent="0.25">
      <c r="H1276" s="50"/>
      <c r="I1276" s="50"/>
      <c r="J1276" s="50"/>
      <c r="K1276" s="50"/>
      <c r="L1276" s="50"/>
      <c r="M1276" s="50"/>
      <c r="N1276" s="50"/>
      <c r="O1276" s="50"/>
      <c r="P1276" s="215"/>
      <c r="Q1276" s="63"/>
    </row>
    <row r="1277" spans="1:17" x14ac:dyDescent="0.25">
      <c r="H1277" s="50"/>
      <c r="I1277" s="50"/>
      <c r="J1277" s="50"/>
      <c r="K1277" s="50"/>
      <c r="L1277" s="50"/>
      <c r="M1277" s="50"/>
      <c r="N1277" s="50"/>
      <c r="O1277" s="50"/>
      <c r="P1277" s="215"/>
      <c r="Q1277" s="63"/>
    </row>
    <row r="1278" spans="1:17" x14ac:dyDescent="0.25">
      <c r="H1278" s="50"/>
      <c r="I1278" s="50"/>
      <c r="J1278" s="50"/>
      <c r="K1278" s="50"/>
      <c r="L1278" s="50"/>
      <c r="M1278" s="50"/>
      <c r="N1278" s="50"/>
      <c r="O1278" s="50"/>
      <c r="P1278" s="215"/>
      <c r="Q1278" s="63"/>
    </row>
    <row r="1279" spans="1:17" x14ac:dyDescent="0.25">
      <c r="H1279" s="50"/>
      <c r="I1279" s="50"/>
      <c r="J1279" s="50"/>
      <c r="K1279" s="50"/>
      <c r="L1279" s="50"/>
      <c r="M1279" s="50"/>
      <c r="N1279" s="50"/>
      <c r="O1279" s="50"/>
      <c r="P1279" s="215"/>
      <c r="Q1279" s="63"/>
    </row>
    <row r="1280" spans="1:17" x14ac:dyDescent="0.25">
      <c r="H1280" s="50"/>
      <c r="I1280" s="50"/>
      <c r="J1280" s="50"/>
      <c r="K1280" s="50"/>
      <c r="L1280" s="50"/>
      <c r="M1280" s="50"/>
      <c r="N1280" s="50"/>
      <c r="O1280" s="50"/>
      <c r="P1280" s="215"/>
      <c r="Q1280" s="63"/>
    </row>
    <row r="1281" spans="1:17" x14ac:dyDescent="0.25">
      <c r="H1281" s="50"/>
      <c r="I1281" s="50"/>
      <c r="J1281" s="50"/>
      <c r="K1281" s="50"/>
      <c r="L1281" s="50"/>
      <c r="M1281" s="50"/>
      <c r="N1281" s="50"/>
      <c r="O1281" s="50"/>
      <c r="P1281" s="215"/>
      <c r="Q1281" s="63"/>
    </row>
    <row r="1282" spans="1:17" x14ac:dyDescent="0.25">
      <c r="H1282" s="50"/>
      <c r="I1282" s="50"/>
      <c r="J1282" s="50"/>
      <c r="K1282" s="50"/>
      <c r="L1282" s="50"/>
      <c r="M1282" s="50"/>
      <c r="N1282" s="50"/>
      <c r="O1282" s="50"/>
      <c r="P1282" s="215"/>
      <c r="Q1282" s="63"/>
    </row>
    <row r="1283" spans="1:17" x14ac:dyDescent="0.25">
      <c r="H1283" s="50"/>
      <c r="I1283" s="50"/>
      <c r="J1283" s="50"/>
      <c r="K1283" s="50"/>
      <c r="L1283" s="50"/>
      <c r="M1283" s="50"/>
      <c r="N1283" s="50"/>
      <c r="O1283" s="50"/>
      <c r="P1283" s="215"/>
      <c r="Q1283" s="63"/>
    </row>
    <row r="1284" spans="1:17" x14ac:dyDescent="0.25">
      <c r="H1284" s="50"/>
      <c r="I1284" s="50"/>
      <c r="J1284" s="50"/>
      <c r="K1284" s="50"/>
      <c r="L1284" s="50"/>
      <c r="M1284" s="50"/>
      <c r="N1284" s="50"/>
      <c r="O1284" s="50"/>
      <c r="P1284" s="215"/>
      <c r="Q1284" s="63"/>
    </row>
    <row r="1285" spans="1:17" x14ac:dyDescent="0.25">
      <c r="A1285" s="70"/>
      <c r="D1285" s="87"/>
      <c r="E1285" s="87"/>
      <c r="F1285" s="87"/>
      <c r="G1285" s="87"/>
      <c r="H1285" s="50"/>
      <c r="I1285" s="50"/>
      <c r="J1285" s="50"/>
      <c r="K1285" s="50"/>
      <c r="L1285" s="50"/>
      <c r="M1285" s="50"/>
      <c r="N1285" s="50"/>
      <c r="O1285" s="50"/>
      <c r="P1285" s="215"/>
      <c r="Q1285" s="63"/>
    </row>
    <row r="1286" spans="1:17" x14ac:dyDescent="0.25">
      <c r="A1286" s="70"/>
      <c r="D1286" s="87"/>
      <c r="E1286" s="87"/>
      <c r="F1286" s="87"/>
      <c r="G1286" s="87"/>
      <c r="H1286" s="50"/>
      <c r="I1286" s="50"/>
      <c r="J1286" s="50"/>
      <c r="K1286" s="50"/>
      <c r="L1286" s="50"/>
      <c r="M1286" s="50"/>
      <c r="N1286" s="50"/>
      <c r="O1286" s="50"/>
      <c r="P1286" s="215"/>
      <c r="Q1286" s="63"/>
    </row>
    <row r="1287" spans="1:17" x14ac:dyDescent="0.25">
      <c r="A1287" s="70"/>
      <c r="D1287" s="87"/>
      <c r="E1287" s="87"/>
      <c r="F1287" s="87"/>
      <c r="G1287" s="87"/>
      <c r="H1287" s="50"/>
      <c r="I1287" s="50"/>
      <c r="J1287" s="50"/>
      <c r="K1287" s="50"/>
      <c r="L1287" s="50"/>
      <c r="M1287" s="50"/>
      <c r="N1287" s="50"/>
      <c r="O1287" s="50"/>
      <c r="P1287" s="215"/>
      <c r="Q1287" s="63"/>
    </row>
    <row r="1288" spans="1:17" x14ac:dyDescent="0.25">
      <c r="A1288" s="70"/>
      <c r="D1288" s="87"/>
      <c r="E1288" s="87"/>
      <c r="F1288" s="87"/>
      <c r="G1288" s="87"/>
      <c r="H1288" s="50"/>
      <c r="I1288" s="50"/>
      <c r="J1288" s="50"/>
      <c r="K1288" s="50"/>
      <c r="L1288" s="50"/>
      <c r="M1288" s="50"/>
      <c r="N1288" s="50"/>
      <c r="O1288" s="50"/>
      <c r="P1288" s="215"/>
      <c r="Q1288" s="63"/>
    </row>
    <row r="1289" spans="1:17" x14ac:dyDescent="0.25">
      <c r="H1289" s="50"/>
      <c r="I1289" s="50"/>
      <c r="J1289" s="50"/>
      <c r="K1289" s="50"/>
      <c r="L1289" s="50"/>
      <c r="M1289" s="50"/>
      <c r="N1289" s="50"/>
      <c r="O1289" s="50"/>
      <c r="P1289" s="215"/>
      <c r="Q1289" s="63"/>
    </row>
    <row r="1290" spans="1:17" x14ac:dyDescent="0.25">
      <c r="A1290" s="70"/>
      <c r="H1290" s="50"/>
      <c r="I1290" s="50"/>
      <c r="J1290" s="50"/>
      <c r="K1290" s="50"/>
      <c r="L1290" s="50"/>
      <c r="M1290" s="50"/>
      <c r="N1290" s="50"/>
      <c r="O1290" s="50"/>
      <c r="P1290" s="215"/>
      <c r="Q1290" s="63"/>
    </row>
    <row r="1291" spans="1:17" x14ac:dyDescent="0.25">
      <c r="H1291" s="50"/>
      <c r="I1291" s="50"/>
      <c r="J1291" s="50"/>
      <c r="K1291" s="50"/>
      <c r="L1291" s="50"/>
      <c r="M1291" s="50"/>
      <c r="N1291" s="50"/>
      <c r="O1291" s="50"/>
      <c r="P1291" s="215"/>
      <c r="Q1291" s="63"/>
    </row>
    <row r="1292" spans="1:17" x14ac:dyDescent="0.25">
      <c r="H1292" s="50"/>
      <c r="I1292" s="50"/>
      <c r="J1292" s="50"/>
      <c r="K1292" s="50"/>
      <c r="L1292" s="50"/>
      <c r="M1292" s="50"/>
      <c r="N1292" s="50"/>
      <c r="O1292" s="50"/>
      <c r="P1292" s="215"/>
      <c r="Q1292" s="63"/>
    </row>
    <row r="1293" spans="1:17" x14ac:dyDescent="0.25">
      <c r="H1293" s="50"/>
      <c r="I1293" s="50"/>
      <c r="J1293" s="50"/>
      <c r="K1293" s="50"/>
      <c r="L1293" s="50"/>
      <c r="M1293" s="50"/>
      <c r="N1293" s="50"/>
      <c r="O1293" s="50"/>
      <c r="P1293" s="215"/>
      <c r="Q1293" s="63"/>
    </row>
    <row r="1294" spans="1:17" x14ac:dyDescent="0.25">
      <c r="A1294" s="70"/>
      <c r="D1294" s="87"/>
      <c r="E1294" s="87"/>
      <c r="F1294" s="87"/>
      <c r="G1294" s="87"/>
      <c r="H1294" s="50"/>
      <c r="I1294" s="50"/>
      <c r="J1294" s="50"/>
      <c r="K1294" s="50"/>
      <c r="L1294" s="50"/>
      <c r="M1294" s="50"/>
      <c r="N1294" s="50"/>
      <c r="O1294" s="50"/>
      <c r="P1294" s="215"/>
      <c r="Q1294" s="63"/>
    </row>
    <row r="1295" spans="1:17" x14ac:dyDescent="0.25">
      <c r="H1295" s="50"/>
      <c r="I1295" s="50"/>
      <c r="J1295" s="50"/>
      <c r="K1295" s="50"/>
      <c r="L1295" s="50"/>
      <c r="M1295" s="50"/>
      <c r="N1295" s="50"/>
      <c r="O1295" s="50"/>
      <c r="P1295" s="215"/>
      <c r="Q1295" s="63"/>
    </row>
    <row r="1296" spans="1:17" x14ac:dyDescent="0.25">
      <c r="A1296" s="70"/>
      <c r="H1296" s="50"/>
      <c r="I1296" s="50"/>
      <c r="J1296" s="50"/>
      <c r="K1296" s="50"/>
      <c r="L1296" s="50"/>
      <c r="M1296" s="50"/>
      <c r="N1296" s="50"/>
      <c r="O1296" s="50"/>
      <c r="P1296" s="215"/>
      <c r="Q1296" s="63"/>
    </row>
    <row r="1297" spans="1:17" x14ac:dyDescent="0.25">
      <c r="H1297" s="50"/>
      <c r="I1297" s="50"/>
      <c r="J1297" s="50"/>
      <c r="K1297" s="50"/>
      <c r="L1297" s="50"/>
      <c r="M1297" s="50"/>
      <c r="N1297" s="50"/>
      <c r="O1297" s="50"/>
      <c r="P1297" s="215"/>
      <c r="Q1297" s="63"/>
    </row>
    <row r="1298" spans="1:17" x14ac:dyDescent="0.25">
      <c r="A1298" s="70"/>
      <c r="B1298" s="92"/>
      <c r="C1298" s="90"/>
      <c r="D1298" s="87"/>
      <c r="E1298" s="87"/>
      <c r="F1298" s="87"/>
      <c r="G1298" s="87"/>
      <c r="H1298" s="50"/>
      <c r="I1298" s="50"/>
      <c r="J1298" s="50"/>
      <c r="K1298" s="50"/>
      <c r="L1298" s="50"/>
      <c r="M1298" s="50"/>
      <c r="N1298" s="50"/>
      <c r="O1298" s="50"/>
      <c r="P1298" s="215"/>
      <c r="Q1298" s="63"/>
    </row>
    <row r="1299" spans="1:17" x14ac:dyDescent="0.25">
      <c r="H1299" s="50"/>
      <c r="I1299" s="50"/>
      <c r="J1299" s="50"/>
      <c r="K1299" s="50"/>
      <c r="L1299" s="50"/>
      <c r="M1299" s="50"/>
      <c r="N1299" s="50"/>
      <c r="O1299" s="50"/>
      <c r="P1299" s="215"/>
      <c r="Q1299" s="63"/>
    </row>
    <row r="1300" spans="1:17" x14ac:dyDescent="0.25">
      <c r="H1300" s="50"/>
      <c r="I1300" s="50"/>
      <c r="J1300" s="50"/>
      <c r="K1300" s="50"/>
      <c r="L1300" s="50"/>
      <c r="M1300" s="50"/>
      <c r="N1300" s="50"/>
      <c r="O1300" s="50"/>
      <c r="P1300" s="215"/>
      <c r="Q1300" s="63"/>
    </row>
    <row r="1301" spans="1:17" x14ac:dyDescent="0.25">
      <c r="A1301" s="70"/>
      <c r="D1301" s="87"/>
      <c r="E1301" s="87"/>
      <c r="F1301" s="87"/>
      <c r="G1301" s="87"/>
      <c r="H1301" s="50"/>
      <c r="I1301" s="50"/>
      <c r="J1301" s="50"/>
      <c r="K1301" s="50"/>
      <c r="L1301" s="50"/>
      <c r="M1301" s="50"/>
      <c r="N1301" s="50"/>
      <c r="O1301" s="50"/>
      <c r="P1301" s="215"/>
      <c r="Q1301" s="63"/>
    </row>
    <row r="1302" spans="1:17" x14ac:dyDescent="0.25">
      <c r="H1302" s="50"/>
      <c r="I1302" s="50"/>
      <c r="J1302" s="50"/>
      <c r="K1302" s="50"/>
      <c r="L1302" s="50"/>
      <c r="M1302" s="50"/>
      <c r="N1302" s="50"/>
      <c r="O1302" s="50"/>
      <c r="P1302" s="215"/>
      <c r="Q1302" s="63"/>
    </row>
    <row r="1303" spans="1:17" x14ac:dyDescent="0.25">
      <c r="A1303" s="70"/>
      <c r="B1303" s="92"/>
      <c r="H1303" s="50"/>
      <c r="I1303" s="50"/>
      <c r="J1303" s="50"/>
      <c r="K1303" s="50"/>
      <c r="L1303" s="50"/>
      <c r="M1303" s="50"/>
      <c r="N1303" s="50"/>
      <c r="O1303" s="50"/>
      <c r="P1303" s="215"/>
      <c r="Q1303" s="63"/>
    </row>
    <row r="1304" spans="1:17" x14ac:dyDescent="0.25">
      <c r="A1304" s="70"/>
      <c r="B1304" s="92"/>
      <c r="H1304" s="50"/>
      <c r="I1304" s="50"/>
      <c r="J1304" s="50"/>
      <c r="K1304" s="50"/>
      <c r="L1304" s="50"/>
      <c r="M1304" s="50"/>
      <c r="N1304" s="50"/>
      <c r="O1304" s="50"/>
      <c r="P1304" s="215"/>
      <c r="Q1304" s="63"/>
    </row>
    <row r="1305" spans="1:17" x14ac:dyDescent="0.25">
      <c r="A1305" s="70"/>
      <c r="B1305" s="92"/>
      <c r="H1305" s="50"/>
      <c r="I1305" s="50"/>
      <c r="J1305" s="50"/>
      <c r="K1305" s="50"/>
      <c r="L1305" s="50"/>
      <c r="M1305" s="50"/>
      <c r="N1305" s="50"/>
      <c r="O1305" s="50"/>
      <c r="P1305" s="215"/>
      <c r="Q1305" s="63"/>
    </row>
    <row r="1306" spans="1:17" x14ac:dyDescent="0.25">
      <c r="A1306" s="70"/>
      <c r="B1306" s="92"/>
      <c r="H1306" s="50"/>
      <c r="I1306" s="50"/>
      <c r="J1306" s="50"/>
      <c r="K1306" s="50"/>
      <c r="L1306" s="50"/>
      <c r="M1306" s="50"/>
      <c r="N1306" s="50"/>
      <c r="O1306" s="50"/>
      <c r="P1306" s="215"/>
      <c r="Q1306" s="63"/>
    </row>
    <row r="1307" spans="1:17" x14ac:dyDescent="0.25">
      <c r="A1307" s="70"/>
      <c r="B1307" s="92"/>
      <c r="H1307" s="50"/>
      <c r="I1307" s="50"/>
      <c r="J1307" s="50"/>
      <c r="K1307" s="50"/>
      <c r="L1307" s="50"/>
      <c r="M1307" s="50"/>
      <c r="N1307" s="50"/>
      <c r="O1307" s="50"/>
      <c r="P1307" s="215"/>
      <c r="Q1307" s="63"/>
    </row>
    <row r="1308" spans="1:17" x14ac:dyDescent="0.25">
      <c r="H1308" s="50"/>
      <c r="I1308" s="50"/>
      <c r="J1308" s="50"/>
      <c r="K1308" s="50"/>
      <c r="L1308" s="50"/>
      <c r="M1308" s="50"/>
      <c r="N1308" s="50"/>
      <c r="O1308" s="50"/>
      <c r="P1308" s="215"/>
      <c r="Q1308" s="63"/>
    </row>
    <row r="1309" spans="1:17" x14ac:dyDescent="0.25">
      <c r="H1309" s="50"/>
      <c r="I1309" s="50"/>
      <c r="J1309" s="50"/>
      <c r="K1309" s="50"/>
      <c r="L1309" s="50"/>
      <c r="M1309" s="50"/>
      <c r="N1309" s="50"/>
      <c r="O1309" s="50"/>
      <c r="P1309" s="215"/>
      <c r="Q1309" s="63"/>
    </row>
    <row r="1310" spans="1:17" x14ac:dyDescent="0.25">
      <c r="C1310" s="90"/>
      <c r="H1310" s="50"/>
      <c r="I1310" s="50"/>
      <c r="J1310" s="50"/>
      <c r="K1310" s="50"/>
      <c r="L1310" s="50"/>
      <c r="M1310" s="50"/>
      <c r="N1310" s="50"/>
      <c r="O1310" s="50"/>
      <c r="P1310" s="215"/>
      <c r="Q1310" s="63"/>
    </row>
    <row r="1311" spans="1:17" x14ac:dyDescent="0.25">
      <c r="A1311" s="70"/>
      <c r="B1311" s="92"/>
      <c r="H1311" s="50"/>
      <c r="I1311" s="50"/>
      <c r="J1311" s="50"/>
      <c r="K1311" s="50"/>
      <c r="L1311" s="50"/>
      <c r="M1311" s="50"/>
      <c r="N1311" s="50"/>
      <c r="O1311" s="50"/>
      <c r="P1311" s="215"/>
      <c r="Q1311" s="63"/>
    </row>
    <row r="1312" spans="1:17" x14ac:dyDescent="0.25">
      <c r="H1312" s="50"/>
      <c r="I1312" s="50"/>
      <c r="J1312" s="50"/>
      <c r="K1312" s="50"/>
      <c r="L1312" s="50"/>
      <c r="M1312" s="50"/>
      <c r="N1312" s="50"/>
      <c r="O1312" s="50"/>
      <c r="P1312" s="215"/>
      <c r="Q1312" s="63"/>
    </row>
    <row r="1313" spans="1:17" x14ac:dyDescent="0.25">
      <c r="H1313" s="50"/>
      <c r="I1313" s="50"/>
      <c r="J1313" s="50"/>
      <c r="K1313" s="50"/>
      <c r="L1313" s="50"/>
      <c r="M1313" s="50"/>
      <c r="N1313" s="50"/>
      <c r="O1313" s="50"/>
      <c r="P1313" s="215"/>
      <c r="Q1313" s="63"/>
    </row>
    <row r="1314" spans="1:17" x14ac:dyDescent="0.25">
      <c r="H1314" s="50"/>
      <c r="I1314" s="50"/>
      <c r="J1314" s="50"/>
      <c r="K1314" s="50"/>
      <c r="L1314" s="50"/>
      <c r="M1314" s="50"/>
      <c r="N1314" s="50"/>
      <c r="O1314" s="50"/>
      <c r="P1314" s="215"/>
      <c r="Q1314" s="63"/>
    </row>
    <row r="1315" spans="1:17" x14ac:dyDescent="0.25">
      <c r="H1315" s="50"/>
      <c r="I1315" s="50"/>
      <c r="J1315" s="50"/>
      <c r="K1315" s="50"/>
      <c r="L1315" s="50"/>
      <c r="M1315" s="50"/>
      <c r="N1315" s="50"/>
      <c r="O1315" s="50"/>
      <c r="P1315" s="215"/>
      <c r="Q1315" s="63"/>
    </row>
    <row r="1316" spans="1:17" x14ac:dyDescent="0.25">
      <c r="H1316" s="50"/>
      <c r="I1316" s="50"/>
      <c r="J1316" s="50"/>
      <c r="K1316" s="50"/>
      <c r="L1316" s="50"/>
      <c r="M1316" s="50"/>
      <c r="N1316" s="50"/>
      <c r="O1316" s="50"/>
      <c r="P1316" s="215"/>
      <c r="Q1316" s="63"/>
    </row>
    <row r="1317" spans="1:17" x14ac:dyDescent="0.25">
      <c r="H1317" s="50"/>
      <c r="I1317" s="50"/>
      <c r="J1317" s="50"/>
      <c r="K1317" s="50"/>
      <c r="L1317" s="50"/>
      <c r="M1317" s="50"/>
      <c r="N1317" s="50"/>
      <c r="O1317" s="50"/>
      <c r="P1317" s="215"/>
      <c r="Q1317" s="63"/>
    </row>
    <row r="1318" spans="1:17" x14ac:dyDescent="0.25">
      <c r="H1318" s="50"/>
      <c r="I1318" s="50"/>
      <c r="J1318" s="50"/>
      <c r="K1318" s="50"/>
      <c r="L1318" s="50"/>
      <c r="M1318" s="50"/>
      <c r="N1318" s="50"/>
      <c r="O1318" s="50"/>
      <c r="P1318" s="215"/>
      <c r="Q1318" s="63"/>
    </row>
    <row r="1319" spans="1:17" x14ac:dyDescent="0.25">
      <c r="A1319" s="70"/>
      <c r="B1319" s="92"/>
      <c r="C1319" s="90"/>
      <c r="D1319" s="87"/>
      <c r="E1319" s="87"/>
      <c r="F1319" s="87"/>
      <c r="G1319" s="87"/>
      <c r="H1319" s="50"/>
      <c r="I1319" s="50"/>
      <c r="J1319" s="50"/>
      <c r="K1319" s="50"/>
      <c r="L1319" s="50"/>
      <c r="M1319" s="50"/>
      <c r="N1319" s="50"/>
      <c r="O1319" s="50"/>
      <c r="P1319" s="215"/>
      <c r="Q1319" s="63"/>
    </row>
    <row r="1320" spans="1:17" x14ac:dyDescent="0.25">
      <c r="A1320" s="70"/>
      <c r="B1320" s="92"/>
      <c r="C1320" s="90"/>
      <c r="D1320" s="87"/>
      <c r="E1320" s="87"/>
      <c r="F1320" s="87"/>
      <c r="G1320" s="87"/>
      <c r="H1320" s="50"/>
      <c r="I1320" s="50"/>
      <c r="J1320" s="50"/>
      <c r="K1320" s="50"/>
      <c r="L1320" s="50"/>
      <c r="M1320" s="50"/>
      <c r="N1320" s="50"/>
      <c r="O1320" s="50"/>
      <c r="P1320" s="215"/>
      <c r="Q1320" s="63"/>
    </row>
    <row r="1321" spans="1:17" x14ac:dyDescent="0.25">
      <c r="A1321" s="70"/>
      <c r="B1321" s="92"/>
      <c r="C1321" s="90"/>
      <c r="D1321" s="87"/>
      <c r="E1321" s="87"/>
      <c r="F1321" s="87"/>
      <c r="G1321" s="87"/>
      <c r="H1321" s="50"/>
      <c r="I1321" s="50"/>
      <c r="J1321" s="50"/>
      <c r="K1321" s="50"/>
      <c r="L1321" s="50"/>
      <c r="M1321" s="50"/>
      <c r="N1321" s="50"/>
      <c r="O1321" s="50"/>
      <c r="P1321" s="215"/>
      <c r="Q1321" s="63"/>
    </row>
    <row r="1322" spans="1:17" x14ac:dyDescent="0.25">
      <c r="H1322" s="50"/>
      <c r="I1322" s="50"/>
      <c r="J1322" s="50"/>
      <c r="K1322" s="50"/>
      <c r="L1322" s="50"/>
      <c r="M1322" s="50"/>
      <c r="N1322" s="50"/>
      <c r="O1322" s="50"/>
      <c r="P1322" s="215"/>
      <c r="Q1322" s="63"/>
    </row>
    <row r="1323" spans="1:17" x14ac:dyDescent="0.25">
      <c r="A1323" s="70"/>
      <c r="H1323" s="50"/>
      <c r="I1323" s="50"/>
      <c r="J1323" s="50"/>
      <c r="K1323" s="50"/>
      <c r="L1323" s="50"/>
      <c r="M1323" s="50"/>
      <c r="N1323" s="50"/>
      <c r="O1323" s="50"/>
      <c r="P1323" s="215"/>
      <c r="Q1323" s="63"/>
    </row>
    <row r="1324" spans="1:17" x14ac:dyDescent="0.25">
      <c r="G1324" s="87"/>
      <c r="H1324" s="50"/>
      <c r="I1324" s="50"/>
      <c r="J1324" s="50"/>
      <c r="K1324" s="50"/>
      <c r="L1324" s="50"/>
      <c r="M1324" s="50"/>
      <c r="N1324" s="50"/>
      <c r="O1324" s="50"/>
      <c r="P1324" s="215"/>
      <c r="Q1324" s="63"/>
    </row>
    <row r="1325" spans="1:17" x14ac:dyDescent="0.25">
      <c r="H1325" s="50"/>
      <c r="I1325" s="50"/>
      <c r="J1325" s="50"/>
      <c r="K1325" s="50"/>
      <c r="L1325" s="50"/>
      <c r="M1325" s="50"/>
      <c r="N1325" s="50"/>
      <c r="O1325" s="50"/>
      <c r="P1325" s="215"/>
      <c r="Q1325" s="63"/>
    </row>
    <row r="1326" spans="1:17" x14ac:dyDescent="0.25">
      <c r="H1326" s="50"/>
      <c r="I1326" s="50"/>
      <c r="J1326" s="50"/>
      <c r="K1326" s="50"/>
      <c r="L1326" s="50"/>
      <c r="M1326" s="50"/>
      <c r="N1326" s="50"/>
      <c r="O1326" s="50"/>
      <c r="P1326" s="215"/>
      <c r="Q1326" s="63"/>
    </row>
    <row r="1327" spans="1:17" x14ac:dyDescent="0.25">
      <c r="H1327" s="50"/>
      <c r="I1327" s="50"/>
      <c r="J1327" s="50"/>
      <c r="K1327" s="50"/>
      <c r="L1327" s="50"/>
      <c r="M1327" s="50"/>
      <c r="N1327" s="50"/>
      <c r="O1327" s="50"/>
      <c r="P1327" s="215"/>
      <c r="Q1327" s="63"/>
    </row>
    <row r="1328" spans="1:17" x14ac:dyDescent="0.25">
      <c r="H1328" s="50"/>
      <c r="I1328" s="50"/>
      <c r="J1328" s="50"/>
      <c r="K1328" s="50"/>
      <c r="L1328" s="50"/>
      <c r="M1328" s="50"/>
      <c r="N1328" s="50"/>
      <c r="O1328" s="50"/>
      <c r="P1328" s="215"/>
      <c r="Q1328" s="63"/>
    </row>
    <row r="1329" spans="1:17" x14ac:dyDescent="0.25">
      <c r="H1329" s="50"/>
      <c r="I1329" s="50"/>
      <c r="J1329" s="50"/>
      <c r="K1329" s="50"/>
      <c r="L1329" s="50"/>
      <c r="M1329" s="50"/>
      <c r="N1329" s="50"/>
      <c r="O1329" s="50"/>
      <c r="P1329" s="215"/>
      <c r="Q1329" s="63"/>
    </row>
    <row r="1330" spans="1:17" x14ac:dyDescent="0.25">
      <c r="H1330" s="50"/>
      <c r="I1330" s="50"/>
      <c r="J1330" s="50"/>
      <c r="K1330" s="50"/>
      <c r="L1330" s="50"/>
      <c r="M1330" s="50"/>
      <c r="N1330" s="50"/>
      <c r="O1330" s="50"/>
      <c r="P1330" s="215"/>
      <c r="Q1330" s="63"/>
    </row>
    <row r="1331" spans="1:17" x14ac:dyDescent="0.25">
      <c r="H1331" s="50"/>
      <c r="I1331" s="50"/>
      <c r="J1331" s="50"/>
      <c r="K1331" s="50"/>
      <c r="L1331" s="50"/>
      <c r="M1331" s="50"/>
      <c r="N1331" s="50"/>
      <c r="O1331" s="50"/>
      <c r="P1331" s="215"/>
      <c r="Q1331" s="63"/>
    </row>
    <row r="1332" spans="1:17" x14ac:dyDescent="0.25">
      <c r="A1332" s="70"/>
      <c r="D1332" s="87"/>
      <c r="E1332" s="87"/>
      <c r="F1332" s="87"/>
      <c r="G1332" s="87"/>
      <c r="H1332" s="50"/>
      <c r="I1332" s="50"/>
      <c r="J1332" s="50"/>
      <c r="K1332" s="50"/>
      <c r="L1332" s="50"/>
      <c r="M1332" s="50"/>
      <c r="N1332" s="50"/>
      <c r="O1332" s="50"/>
      <c r="P1332" s="215"/>
      <c r="Q1332" s="63"/>
    </row>
    <row r="1333" spans="1:17" x14ac:dyDescent="0.25">
      <c r="A1333" s="70"/>
      <c r="D1333" s="87"/>
      <c r="E1333" s="87"/>
      <c r="F1333" s="87"/>
      <c r="G1333" s="87"/>
      <c r="H1333" s="50"/>
      <c r="I1333" s="50"/>
      <c r="J1333" s="50"/>
      <c r="K1333" s="50"/>
      <c r="L1333" s="50"/>
      <c r="M1333" s="50"/>
      <c r="N1333" s="50"/>
      <c r="O1333" s="50"/>
      <c r="P1333" s="215"/>
      <c r="Q1333" s="63"/>
    </row>
    <row r="1334" spans="1:17" x14ac:dyDescent="0.25">
      <c r="A1334" s="70"/>
      <c r="D1334" s="87"/>
      <c r="E1334" s="87"/>
      <c r="F1334" s="87"/>
      <c r="G1334" s="87"/>
      <c r="H1334" s="50"/>
      <c r="I1334" s="50"/>
      <c r="J1334" s="50"/>
      <c r="K1334" s="50"/>
      <c r="L1334" s="50"/>
      <c r="M1334" s="50"/>
      <c r="N1334" s="50"/>
      <c r="O1334" s="50"/>
      <c r="P1334" s="215"/>
      <c r="Q1334" s="63"/>
    </row>
    <row r="1335" spans="1:17" x14ac:dyDescent="0.25">
      <c r="A1335" s="70"/>
      <c r="D1335" s="87"/>
      <c r="E1335" s="87"/>
      <c r="F1335" s="87"/>
      <c r="G1335" s="87"/>
      <c r="H1335" s="50"/>
      <c r="I1335" s="50"/>
      <c r="J1335" s="50"/>
      <c r="K1335" s="50"/>
      <c r="L1335" s="50"/>
      <c r="M1335" s="50"/>
      <c r="N1335" s="50"/>
      <c r="O1335" s="50"/>
      <c r="P1335" s="215"/>
      <c r="Q1335" s="63"/>
    </row>
    <row r="1336" spans="1:17" x14ac:dyDescent="0.25">
      <c r="H1336" s="50"/>
      <c r="I1336" s="50"/>
      <c r="J1336" s="50"/>
      <c r="K1336" s="50"/>
      <c r="L1336" s="50"/>
      <c r="M1336" s="50"/>
      <c r="N1336" s="50"/>
      <c r="O1336" s="50"/>
      <c r="P1336" s="215"/>
      <c r="Q1336" s="63"/>
    </row>
    <row r="1337" spans="1:17" x14ac:dyDescent="0.25">
      <c r="A1337" s="70"/>
      <c r="H1337" s="50"/>
      <c r="I1337" s="50"/>
      <c r="J1337" s="50"/>
      <c r="K1337" s="50"/>
      <c r="L1337" s="50"/>
      <c r="M1337" s="50"/>
      <c r="N1337" s="50"/>
      <c r="O1337" s="50"/>
      <c r="P1337" s="215"/>
      <c r="Q1337" s="63"/>
    </row>
    <row r="1338" spans="1:17" x14ac:dyDescent="0.25">
      <c r="H1338" s="50"/>
      <c r="I1338" s="50"/>
      <c r="J1338" s="50"/>
      <c r="K1338" s="50"/>
      <c r="L1338" s="50"/>
      <c r="M1338" s="50"/>
      <c r="N1338" s="50"/>
      <c r="O1338" s="50"/>
      <c r="P1338" s="215"/>
      <c r="Q1338" s="63"/>
    </row>
    <row r="1339" spans="1:17" x14ac:dyDescent="0.25">
      <c r="H1339" s="50"/>
      <c r="I1339" s="50"/>
      <c r="J1339" s="50"/>
      <c r="K1339" s="50"/>
      <c r="L1339" s="50"/>
      <c r="M1339" s="50"/>
      <c r="N1339" s="50"/>
      <c r="O1339" s="50"/>
      <c r="P1339" s="215"/>
      <c r="Q1339" s="63"/>
    </row>
    <row r="1340" spans="1:17" x14ac:dyDescent="0.25">
      <c r="H1340" s="50"/>
      <c r="I1340" s="50"/>
      <c r="J1340" s="50"/>
      <c r="K1340" s="50"/>
      <c r="L1340" s="50"/>
      <c r="M1340" s="50"/>
      <c r="N1340" s="50"/>
      <c r="O1340" s="50"/>
      <c r="P1340" s="215"/>
      <c r="Q1340" s="63"/>
    </row>
    <row r="1341" spans="1:17" x14ac:dyDescent="0.25">
      <c r="A1341" s="70"/>
      <c r="D1341" s="87"/>
      <c r="E1341" s="87"/>
      <c r="F1341" s="87"/>
      <c r="G1341" s="87"/>
      <c r="H1341" s="50"/>
      <c r="I1341" s="50"/>
      <c r="J1341" s="50"/>
      <c r="K1341" s="50"/>
      <c r="L1341" s="50"/>
      <c r="M1341" s="50"/>
      <c r="N1341" s="50"/>
      <c r="O1341" s="50"/>
      <c r="P1341" s="215"/>
      <c r="Q1341" s="63"/>
    </row>
    <row r="1342" spans="1:17" x14ac:dyDescent="0.25">
      <c r="A1342" s="70"/>
      <c r="D1342" s="87"/>
      <c r="E1342" s="87"/>
      <c r="F1342" s="87"/>
      <c r="G1342" s="87"/>
      <c r="H1342" s="50"/>
      <c r="I1342" s="50"/>
      <c r="J1342" s="50"/>
      <c r="K1342" s="50"/>
      <c r="L1342" s="50"/>
      <c r="M1342" s="50"/>
      <c r="N1342" s="50"/>
      <c r="O1342" s="50"/>
      <c r="P1342" s="215"/>
      <c r="Q1342" s="63"/>
    </row>
    <row r="1343" spans="1:17" x14ac:dyDescent="0.25">
      <c r="A1343" s="70"/>
      <c r="D1343" s="87"/>
      <c r="E1343" s="87"/>
      <c r="F1343" s="87"/>
      <c r="G1343" s="87"/>
      <c r="H1343" s="50"/>
      <c r="I1343" s="50"/>
      <c r="J1343" s="50"/>
      <c r="K1343" s="50"/>
      <c r="L1343" s="50"/>
      <c r="M1343" s="50"/>
      <c r="N1343" s="50"/>
      <c r="O1343" s="50"/>
      <c r="P1343" s="215"/>
      <c r="Q1343" s="63"/>
    </row>
    <row r="1344" spans="1:17" x14ac:dyDescent="0.25">
      <c r="A1344" s="70"/>
      <c r="H1344" s="50"/>
      <c r="I1344" s="50"/>
      <c r="J1344" s="50"/>
      <c r="K1344" s="50"/>
      <c r="L1344" s="50"/>
      <c r="M1344" s="50"/>
      <c r="N1344" s="50"/>
      <c r="O1344" s="50"/>
      <c r="P1344" s="215"/>
      <c r="Q1344" s="63"/>
    </row>
    <row r="1345" spans="1:17" x14ac:dyDescent="0.25">
      <c r="A1345" s="70"/>
      <c r="B1345" s="92"/>
      <c r="C1345" s="90"/>
      <c r="D1345" s="87"/>
      <c r="E1345" s="87"/>
      <c r="F1345" s="87"/>
      <c r="G1345" s="87"/>
      <c r="H1345" s="50"/>
      <c r="I1345" s="50"/>
      <c r="J1345" s="50"/>
      <c r="K1345" s="50"/>
      <c r="L1345" s="50"/>
      <c r="M1345" s="50"/>
      <c r="N1345" s="50"/>
      <c r="O1345" s="50"/>
      <c r="P1345" s="215"/>
      <c r="Q1345" s="63"/>
    </row>
    <row r="1346" spans="1:17" x14ac:dyDescent="0.25">
      <c r="H1346" s="50"/>
      <c r="I1346" s="50"/>
      <c r="J1346" s="50"/>
      <c r="K1346" s="50"/>
      <c r="L1346" s="50"/>
      <c r="M1346" s="50"/>
      <c r="N1346" s="50"/>
      <c r="O1346" s="50"/>
      <c r="P1346" s="215"/>
      <c r="Q1346" s="63"/>
    </row>
    <row r="1347" spans="1:17" x14ac:dyDescent="0.25">
      <c r="H1347" s="50"/>
      <c r="I1347" s="50"/>
      <c r="J1347" s="50"/>
      <c r="K1347" s="50"/>
      <c r="L1347" s="50"/>
      <c r="M1347" s="50"/>
      <c r="N1347" s="50"/>
      <c r="O1347" s="50"/>
      <c r="P1347" s="215"/>
      <c r="Q1347" s="63"/>
    </row>
    <row r="1348" spans="1:17" x14ac:dyDescent="0.25">
      <c r="H1348" s="50"/>
      <c r="I1348" s="50"/>
      <c r="J1348" s="50"/>
      <c r="K1348" s="50"/>
      <c r="L1348" s="50"/>
      <c r="M1348" s="50"/>
      <c r="N1348" s="50"/>
      <c r="O1348" s="50"/>
      <c r="P1348" s="215"/>
      <c r="Q1348" s="63"/>
    </row>
    <row r="1349" spans="1:17" x14ac:dyDescent="0.25">
      <c r="H1349" s="50"/>
      <c r="I1349" s="50"/>
      <c r="J1349" s="50"/>
      <c r="K1349" s="50"/>
      <c r="L1349" s="50"/>
      <c r="M1349" s="50"/>
      <c r="N1349" s="50"/>
      <c r="O1349" s="50"/>
      <c r="P1349" s="215"/>
      <c r="Q1349" s="63"/>
    </row>
    <row r="1350" spans="1:17" x14ac:dyDescent="0.25">
      <c r="H1350" s="50"/>
      <c r="I1350" s="50"/>
      <c r="J1350" s="50"/>
      <c r="K1350" s="50"/>
      <c r="L1350" s="50"/>
      <c r="M1350" s="50"/>
      <c r="N1350" s="50"/>
      <c r="O1350" s="50"/>
      <c r="P1350" s="215"/>
      <c r="Q1350" s="63"/>
    </row>
    <row r="1351" spans="1:17" x14ac:dyDescent="0.25">
      <c r="A1351" s="70"/>
      <c r="D1351" s="87"/>
      <c r="E1351" s="87"/>
      <c r="F1351" s="87"/>
      <c r="G1351" s="87"/>
      <c r="H1351" s="50"/>
      <c r="I1351" s="50"/>
      <c r="J1351" s="50"/>
      <c r="K1351" s="50"/>
      <c r="L1351" s="50"/>
      <c r="M1351" s="50"/>
      <c r="N1351" s="50"/>
      <c r="O1351" s="50"/>
      <c r="P1351" s="215"/>
      <c r="Q1351" s="63"/>
    </row>
    <row r="1352" spans="1:17" x14ac:dyDescent="0.25">
      <c r="H1352" s="50"/>
      <c r="I1352" s="50"/>
      <c r="J1352" s="50"/>
      <c r="K1352" s="50"/>
      <c r="L1352" s="50"/>
      <c r="M1352" s="50"/>
      <c r="N1352" s="50"/>
      <c r="O1352" s="50"/>
      <c r="P1352" s="215"/>
      <c r="Q1352" s="63"/>
    </row>
    <row r="1353" spans="1:17" x14ac:dyDescent="0.25">
      <c r="H1353" s="50"/>
      <c r="I1353" s="50"/>
      <c r="J1353" s="50"/>
      <c r="K1353" s="50"/>
      <c r="L1353" s="50"/>
      <c r="M1353" s="50"/>
      <c r="N1353" s="50"/>
      <c r="O1353" s="50"/>
      <c r="P1353" s="215"/>
      <c r="Q1353" s="63"/>
    </row>
    <row r="1354" spans="1:17" x14ac:dyDescent="0.25">
      <c r="H1354" s="50"/>
      <c r="I1354" s="50"/>
      <c r="J1354" s="50"/>
      <c r="K1354" s="50"/>
      <c r="L1354" s="50"/>
      <c r="M1354" s="50"/>
      <c r="N1354" s="50"/>
      <c r="O1354" s="50"/>
      <c r="P1354" s="215"/>
      <c r="Q1354" s="63"/>
    </row>
    <row r="1355" spans="1:17" x14ac:dyDescent="0.25">
      <c r="H1355" s="50"/>
      <c r="I1355" s="50"/>
      <c r="J1355" s="50"/>
      <c r="K1355" s="50"/>
      <c r="L1355" s="50"/>
      <c r="M1355" s="50"/>
      <c r="N1355" s="50"/>
      <c r="O1355" s="50"/>
      <c r="P1355" s="215"/>
      <c r="Q1355" s="63"/>
    </row>
    <row r="1356" spans="1:17" x14ac:dyDescent="0.25">
      <c r="H1356" s="50"/>
      <c r="I1356" s="50"/>
      <c r="J1356" s="50"/>
      <c r="K1356" s="50"/>
      <c r="L1356" s="50"/>
      <c r="M1356" s="50"/>
      <c r="N1356" s="50"/>
      <c r="O1356" s="50"/>
      <c r="P1356" s="215"/>
      <c r="Q1356" s="63"/>
    </row>
    <row r="1357" spans="1:17" x14ac:dyDescent="0.25">
      <c r="H1357" s="50"/>
      <c r="I1357" s="50"/>
      <c r="J1357" s="50"/>
      <c r="K1357" s="50"/>
      <c r="L1357" s="50"/>
      <c r="M1357" s="50"/>
      <c r="N1357" s="50"/>
      <c r="O1357" s="50"/>
      <c r="P1357" s="215"/>
      <c r="Q1357" s="63"/>
    </row>
    <row r="1358" spans="1:17" x14ac:dyDescent="0.25">
      <c r="C1358" s="90"/>
      <c r="H1358" s="50"/>
      <c r="I1358" s="50"/>
      <c r="J1358" s="50"/>
      <c r="K1358" s="50"/>
      <c r="L1358" s="50"/>
      <c r="M1358" s="50"/>
      <c r="N1358" s="50"/>
      <c r="O1358" s="50"/>
      <c r="P1358" s="215"/>
      <c r="Q1358" s="63"/>
    </row>
    <row r="1359" spans="1:17" x14ac:dyDescent="0.25">
      <c r="A1359" s="70"/>
      <c r="B1359" s="92"/>
      <c r="H1359" s="50"/>
      <c r="I1359" s="50"/>
      <c r="J1359" s="50"/>
      <c r="K1359" s="50"/>
      <c r="L1359" s="50"/>
      <c r="M1359" s="50"/>
      <c r="N1359" s="50"/>
      <c r="O1359" s="50"/>
      <c r="P1359" s="215"/>
      <c r="Q1359" s="63"/>
    </row>
    <row r="1360" spans="1:17" x14ac:dyDescent="0.25">
      <c r="H1360" s="50"/>
      <c r="I1360" s="50"/>
      <c r="J1360" s="50"/>
      <c r="K1360" s="50"/>
      <c r="L1360" s="50"/>
      <c r="M1360" s="50"/>
      <c r="N1360" s="50"/>
      <c r="O1360" s="50"/>
      <c r="P1360" s="215"/>
      <c r="Q1360" s="63"/>
    </row>
    <row r="1361" spans="1:17" x14ac:dyDescent="0.25">
      <c r="H1361" s="50"/>
      <c r="I1361" s="50"/>
      <c r="J1361" s="50"/>
      <c r="K1361" s="50"/>
      <c r="L1361" s="50"/>
      <c r="M1361" s="50"/>
      <c r="N1361" s="50"/>
      <c r="O1361" s="50"/>
      <c r="P1361" s="215"/>
      <c r="Q1361" s="63"/>
    </row>
    <row r="1362" spans="1:17" x14ac:dyDescent="0.25">
      <c r="H1362" s="50"/>
      <c r="I1362" s="50"/>
      <c r="J1362" s="50"/>
      <c r="K1362" s="50"/>
      <c r="L1362" s="50"/>
      <c r="M1362" s="50"/>
      <c r="N1362" s="50"/>
      <c r="O1362" s="50"/>
      <c r="P1362" s="215"/>
      <c r="Q1362" s="63"/>
    </row>
    <row r="1363" spans="1:17" x14ac:dyDescent="0.25">
      <c r="H1363" s="50"/>
      <c r="I1363" s="50"/>
      <c r="J1363" s="50"/>
      <c r="K1363" s="50"/>
      <c r="L1363" s="50"/>
      <c r="M1363" s="50"/>
      <c r="N1363" s="50"/>
      <c r="O1363" s="50"/>
      <c r="P1363" s="215"/>
      <c r="Q1363" s="63"/>
    </row>
    <row r="1364" spans="1:17" x14ac:dyDescent="0.25">
      <c r="H1364" s="50"/>
      <c r="I1364" s="50"/>
      <c r="J1364" s="50"/>
      <c r="K1364" s="50"/>
      <c r="L1364" s="50"/>
      <c r="M1364" s="50"/>
      <c r="N1364" s="50"/>
      <c r="O1364" s="50"/>
      <c r="P1364" s="215"/>
      <c r="Q1364" s="63"/>
    </row>
    <row r="1365" spans="1:17" x14ac:dyDescent="0.25">
      <c r="H1365" s="50"/>
      <c r="I1365" s="50"/>
      <c r="J1365" s="50"/>
      <c r="K1365" s="50"/>
      <c r="L1365" s="50"/>
      <c r="M1365" s="50"/>
      <c r="N1365" s="50"/>
      <c r="O1365" s="50"/>
      <c r="P1365" s="215"/>
      <c r="Q1365" s="63"/>
    </row>
    <row r="1366" spans="1:17" x14ac:dyDescent="0.25">
      <c r="A1366" s="70"/>
      <c r="B1366" s="92"/>
      <c r="C1366" s="90"/>
      <c r="D1366" s="87"/>
      <c r="E1366" s="87"/>
      <c r="F1366" s="87"/>
      <c r="G1366" s="87"/>
      <c r="H1366" s="50"/>
      <c r="I1366" s="50"/>
      <c r="J1366" s="50"/>
      <c r="K1366" s="50"/>
      <c r="L1366" s="50"/>
      <c r="M1366" s="50"/>
      <c r="N1366" s="50"/>
      <c r="O1366" s="50"/>
      <c r="P1366" s="215"/>
      <c r="Q1366" s="63"/>
    </row>
    <row r="1367" spans="1:17" x14ac:dyDescent="0.25">
      <c r="A1367" s="70"/>
      <c r="B1367" s="92"/>
      <c r="C1367" s="90"/>
      <c r="D1367" s="87"/>
      <c r="E1367" s="87"/>
      <c r="F1367" s="87"/>
      <c r="G1367" s="87"/>
      <c r="H1367" s="50"/>
      <c r="I1367" s="50"/>
      <c r="J1367" s="50"/>
      <c r="K1367" s="50"/>
      <c r="L1367" s="50"/>
      <c r="M1367" s="50"/>
      <c r="N1367" s="50"/>
      <c r="O1367" s="50"/>
      <c r="P1367" s="215"/>
      <c r="Q1367" s="63"/>
    </row>
    <row r="1368" spans="1:17" x14ac:dyDescent="0.25">
      <c r="H1368" s="50"/>
      <c r="I1368" s="50"/>
      <c r="J1368" s="50"/>
      <c r="K1368" s="50"/>
      <c r="L1368" s="50"/>
      <c r="M1368" s="50"/>
      <c r="N1368" s="50"/>
      <c r="O1368" s="50"/>
      <c r="P1368" s="215"/>
      <c r="Q1368" s="63"/>
    </row>
    <row r="1369" spans="1:17" x14ac:dyDescent="0.25">
      <c r="A1369" s="70"/>
      <c r="H1369" s="50"/>
      <c r="I1369" s="50"/>
      <c r="J1369" s="50"/>
      <c r="K1369" s="50"/>
      <c r="L1369" s="50"/>
      <c r="M1369" s="50"/>
      <c r="N1369" s="50"/>
      <c r="O1369" s="50"/>
      <c r="P1369" s="215"/>
      <c r="Q1369" s="63"/>
    </row>
    <row r="1370" spans="1:17" x14ac:dyDescent="0.25">
      <c r="H1370" s="50"/>
      <c r="I1370" s="50"/>
      <c r="J1370" s="50"/>
      <c r="K1370" s="50"/>
      <c r="L1370" s="50"/>
      <c r="M1370" s="50"/>
      <c r="N1370" s="50"/>
      <c r="O1370" s="50"/>
      <c r="P1370" s="215"/>
      <c r="Q1370" s="63"/>
    </row>
    <row r="1371" spans="1:17" x14ac:dyDescent="0.25">
      <c r="H1371" s="50"/>
      <c r="I1371" s="50"/>
      <c r="J1371" s="50"/>
      <c r="K1371" s="50"/>
      <c r="L1371" s="50"/>
      <c r="M1371" s="50"/>
      <c r="N1371" s="50"/>
      <c r="O1371" s="50"/>
      <c r="P1371" s="215"/>
      <c r="Q1371" s="63"/>
    </row>
    <row r="1372" spans="1:17" x14ac:dyDescent="0.25">
      <c r="H1372" s="50"/>
      <c r="I1372" s="50"/>
      <c r="J1372" s="50"/>
      <c r="K1372" s="50"/>
      <c r="L1372" s="50"/>
      <c r="M1372" s="50"/>
      <c r="N1372" s="50"/>
      <c r="O1372" s="50"/>
      <c r="P1372" s="215"/>
      <c r="Q1372" s="63"/>
    </row>
    <row r="1373" spans="1:17" x14ac:dyDescent="0.25">
      <c r="H1373" s="50"/>
      <c r="I1373" s="50"/>
      <c r="J1373" s="50"/>
      <c r="K1373" s="50"/>
      <c r="L1373" s="50"/>
      <c r="M1373" s="50"/>
      <c r="N1373" s="50"/>
      <c r="O1373" s="50"/>
      <c r="P1373" s="215"/>
      <c r="Q1373" s="63"/>
    </row>
    <row r="1374" spans="1:17" x14ac:dyDescent="0.25">
      <c r="H1374" s="50"/>
      <c r="I1374" s="50"/>
      <c r="J1374" s="50"/>
      <c r="K1374" s="50"/>
      <c r="L1374" s="50"/>
      <c r="M1374" s="50"/>
      <c r="N1374" s="50"/>
      <c r="O1374" s="50"/>
      <c r="P1374" s="215"/>
      <c r="Q1374" s="63"/>
    </row>
    <row r="1375" spans="1:17" x14ac:dyDescent="0.25">
      <c r="H1375" s="50"/>
      <c r="I1375" s="50"/>
      <c r="J1375" s="50"/>
      <c r="K1375" s="50"/>
      <c r="L1375" s="50"/>
      <c r="M1375" s="50"/>
      <c r="N1375" s="50"/>
      <c r="O1375" s="50"/>
      <c r="P1375" s="215"/>
      <c r="Q1375" s="63"/>
    </row>
    <row r="1376" spans="1:17" x14ac:dyDescent="0.25">
      <c r="H1376" s="50"/>
      <c r="I1376" s="50"/>
      <c r="J1376" s="50"/>
      <c r="K1376" s="50"/>
      <c r="L1376" s="50"/>
      <c r="M1376" s="50"/>
      <c r="N1376" s="50"/>
      <c r="O1376" s="50"/>
      <c r="P1376" s="215"/>
      <c r="Q1376" s="63"/>
    </row>
    <row r="1377" spans="1:17" x14ac:dyDescent="0.25">
      <c r="H1377" s="50"/>
      <c r="I1377" s="50"/>
      <c r="J1377" s="50"/>
      <c r="K1377" s="50"/>
      <c r="L1377" s="50"/>
      <c r="M1377" s="50"/>
      <c r="N1377" s="50"/>
      <c r="O1377" s="50"/>
      <c r="P1377" s="215"/>
      <c r="Q1377" s="63"/>
    </row>
    <row r="1378" spans="1:17" x14ac:dyDescent="0.25">
      <c r="A1378" s="70"/>
      <c r="D1378" s="87"/>
      <c r="E1378" s="87"/>
      <c r="F1378" s="87"/>
      <c r="G1378" s="87"/>
      <c r="H1378" s="50"/>
      <c r="I1378" s="50"/>
      <c r="J1378" s="50"/>
      <c r="K1378" s="50"/>
      <c r="L1378" s="50"/>
      <c r="M1378" s="50"/>
      <c r="N1378" s="50"/>
      <c r="O1378" s="50"/>
      <c r="P1378" s="215"/>
      <c r="Q1378" s="63"/>
    </row>
    <row r="1379" spans="1:17" x14ac:dyDescent="0.25">
      <c r="A1379" s="70"/>
      <c r="D1379" s="87"/>
      <c r="E1379" s="87"/>
      <c r="F1379" s="87"/>
      <c r="G1379" s="87"/>
      <c r="H1379" s="50"/>
      <c r="I1379" s="50"/>
      <c r="J1379" s="50"/>
      <c r="K1379" s="50"/>
      <c r="L1379" s="50"/>
      <c r="M1379" s="50"/>
      <c r="N1379" s="50"/>
      <c r="O1379" s="50"/>
      <c r="P1379" s="215"/>
      <c r="Q1379" s="63"/>
    </row>
    <row r="1380" spans="1:17" x14ac:dyDescent="0.25">
      <c r="H1380" s="50"/>
      <c r="I1380" s="50"/>
      <c r="J1380" s="50"/>
      <c r="K1380" s="50"/>
      <c r="L1380" s="50"/>
      <c r="M1380" s="50"/>
      <c r="N1380" s="50"/>
      <c r="O1380" s="50"/>
      <c r="P1380" s="215"/>
      <c r="Q1380" s="63"/>
    </row>
    <row r="1381" spans="1:17" x14ac:dyDescent="0.25">
      <c r="A1381" s="70"/>
      <c r="H1381" s="50"/>
      <c r="I1381" s="50"/>
      <c r="J1381" s="50"/>
      <c r="K1381" s="50"/>
      <c r="L1381" s="50"/>
      <c r="M1381" s="50"/>
      <c r="N1381" s="50"/>
      <c r="O1381" s="50"/>
      <c r="P1381" s="215"/>
      <c r="Q1381" s="63"/>
    </row>
    <row r="1382" spans="1:17" x14ac:dyDescent="0.25">
      <c r="H1382" s="50"/>
      <c r="I1382" s="50"/>
      <c r="J1382" s="50"/>
      <c r="K1382" s="50"/>
      <c r="L1382" s="50"/>
      <c r="M1382" s="50"/>
      <c r="N1382" s="50"/>
      <c r="O1382" s="50"/>
      <c r="P1382" s="215"/>
      <c r="Q1382" s="63"/>
    </row>
    <row r="1383" spans="1:17" x14ac:dyDescent="0.25">
      <c r="H1383" s="50"/>
      <c r="I1383" s="50"/>
      <c r="J1383" s="50"/>
      <c r="K1383" s="50"/>
      <c r="L1383" s="50"/>
      <c r="M1383" s="50"/>
      <c r="N1383" s="50"/>
      <c r="O1383" s="50"/>
      <c r="P1383" s="215"/>
      <c r="Q1383" s="63"/>
    </row>
    <row r="1384" spans="1:17" x14ac:dyDescent="0.25">
      <c r="H1384" s="50"/>
      <c r="I1384" s="50"/>
      <c r="J1384" s="50"/>
      <c r="K1384" s="50"/>
      <c r="L1384" s="50"/>
      <c r="M1384" s="50"/>
      <c r="N1384" s="50"/>
      <c r="O1384" s="50"/>
      <c r="P1384" s="215"/>
      <c r="Q1384" s="63"/>
    </row>
    <row r="1385" spans="1:17" x14ac:dyDescent="0.25">
      <c r="A1385" s="70"/>
      <c r="D1385" s="87"/>
      <c r="E1385" s="87"/>
      <c r="F1385" s="87"/>
      <c r="G1385" s="87"/>
      <c r="H1385" s="50"/>
      <c r="I1385" s="50"/>
      <c r="J1385" s="50"/>
      <c r="K1385" s="50"/>
      <c r="L1385" s="50"/>
      <c r="M1385" s="50"/>
      <c r="N1385" s="50"/>
      <c r="O1385" s="50"/>
      <c r="P1385" s="215"/>
      <c r="Q1385" s="63"/>
    </row>
    <row r="1386" spans="1:17" x14ac:dyDescent="0.25">
      <c r="H1386" s="50"/>
      <c r="I1386" s="50"/>
      <c r="J1386" s="50"/>
      <c r="K1386" s="50"/>
      <c r="L1386" s="50"/>
      <c r="M1386" s="50"/>
      <c r="N1386" s="50"/>
      <c r="O1386" s="50"/>
      <c r="P1386" s="215"/>
      <c r="Q1386" s="63"/>
    </row>
    <row r="1387" spans="1:17" x14ac:dyDescent="0.25">
      <c r="A1387" s="70"/>
      <c r="H1387" s="50"/>
      <c r="I1387" s="50"/>
      <c r="J1387" s="50"/>
      <c r="K1387" s="50"/>
      <c r="L1387" s="50"/>
      <c r="M1387" s="50"/>
      <c r="N1387" s="50"/>
      <c r="O1387" s="50"/>
      <c r="P1387" s="215"/>
      <c r="Q1387" s="63"/>
    </row>
    <row r="1388" spans="1:17" x14ac:dyDescent="0.25">
      <c r="H1388" s="50"/>
      <c r="I1388" s="50"/>
      <c r="J1388" s="50"/>
      <c r="K1388" s="50"/>
      <c r="L1388" s="50"/>
      <c r="M1388" s="50"/>
      <c r="N1388" s="50"/>
      <c r="O1388" s="50"/>
      <c r="P1388" s="215"/>
      <c r="Q1388" s="63"/>
    </row>
    <row r="1389" spans="1:17" x14ac:dyDescent="0.25">
      <c r="A1389" s="70"/>
      <c r="B1389" s="92"/>
      <c r="C1389" s="90"/>
      <c r="D1389" s="87"/>
      <c r="E1389" s="87"/>
      <c r="F1389" s="87"/>
      <c r="G1389" s="87"/>
      <c r="H1389" s="50"/>
      <c r="I1389" s="50"/>
      <c r="J1389" s="50"/>
      <c r="K1389" s="50"/>
      <c r="L1389" s="50"/>
      <c r="M1389" s="50"/>
      <c r="N1389" s="50"/>
      <c r="O1389" s="50"/>
      <c r="P1389" s="215"/>
      <c r="Q1389" s="63"/>
    </row>
    <row r="1390" spans="1:17" x14ac:dyDescent="0.25">
      <c r="H1390" s="50"/>
      <c r="I1390" s="50"/>
      <c r="J1390" s="50"/>
      <c r="K1390" s="50"/>
      <c r="L1390" s="50"/>
      <c r="M1390" s="50"/>
      <c r="N1390" s="50"/>
      <c r="O1390" s="50"/>
      <c r="P1390" s="215"/>
      <c r="Q1390" s="63"/>
    </row>
    <row r="1391" spans="1:17" x14ac:dyDescent="0.25">
      <c r="H1391" s="50"/>
      <c r="I1391" s="50"/>
      <c r="J1391" s="50"/>
      <c r="K1391" s="50"/>
      <c r="L1391" s="50"/>
      <c r="M1391" s="50"/>
      <c r="N1391" s="50"/>
      <c r="O1391" s="50"/>
      <c r="P1391" s="215"/>
      <c r="Q1391" s="63"/>
    </row>
    <row r="1392" spans="1:17" x14ac:dyDescent="0.25">
      <c r="H1392" s="50"/>
      <c r="I1392" s="50"/>
      <c r="J1392" s="50"/>
      <c r="K1392" s="50"/>
      <c r="L1392" s="50"/>
      <c r="M1392" s="50"/>
      <c r="N1392" s="50"/>
      <c r="O1392" s="50"/>
      <c r="P1392" s="215"/>
      <c r="Q1392" s="63"/>
    </row>
    <row r="1393" spans="1:17" x14ac:dyDescent="0.25">
      <c r="H1393" s="50"/>
      <c r="I1393" s="50"/>
      <c r="J1393" s="50"/>
      <c r="K1393" s="50"/>
      <c r="L1393" s="50"/>
      <c r="M1393" s="50"/>
      <c r="N1393" s="50"/>
      <c r="O1393" s="50"/>
      <c r="P1393" s="215"/>
      <c r="Q1393" s="63"/>
    </row>
    <row r="1394" spans="1:17" x14ac:dyDescent="0.25">
      <c r="H1394" s="50"/>
      <c r="I1394" s="50"/>
      <c r="J1394" s="50"/>
      <c r="K1394" s="50"/>
      <c r="L1394" s="50"/>
      <c r="M1394" s="50"/>
      <c r="N1394" s="50"/>
      <c r="O1394" s="50"/>
      <c r="P1394" s="215"/>
      <c r="Q1394" s="63"/>
    </row>
    <row r="1395" spans="1:17" x14ac:dyDescent="0.25">
      <c r="A1395" s="70"/>
      <c r="D1395" s="87"/>
      <c r="E1395" s="87"/>
      <c r="F1395" s="87"/>
      <c r="G1395" s="87"/>
      <c r="H1395" s="50"/>
      <c r="I1395" s="50"/>
      <c r="J1395" s="50"/>
      <c r="K1395" s="50"/>
      <c r="L1395" s="50"/>
      <c r="M1395" s="50"/>
      <c r="N1395" s="50"/>
      <c r="O1395" s="50"/>
      <c r="P1395" s="215"/>
      <c r="Q1395" s="63"/>
    </row>
    <row r="1396" spans="1:17" x14ac:dyDescent="0.25">
      <c r="H1396" s="50"/>
      <c r="I1396" s="50"/>
      <c r="J1396" s="50"/>
      <c r="K1396" s="50"/>
      <c r="L1396" s="50"/>
      <c r="M1396" s="50"/>
      <c r="N1396" s="50"/>
      <c r="O1396" s="50"/>
      <c r="P1396" s="215"/>
      <c r="Q1396" s="63"/>
    </row>
    <row r="1397" spans="1:17" x14ac:dyDescent="0.25">
      <c r="A1397" s="70"/>
      <c r="B1397" s="92"/>
      <c r="H1397" s="50"/>
      <c r="I1397" s="50"/>
      <c r="J1397" s="50"/>
      <c r="K1397" s="50"/>
      <c r="L1397" s="50"/>
      <c r="M1397" s="50"/>
      <c r="N1397" s="50"/>
      <c r="O1397" s="50"/>
      <c r="P1397" s="215"/>
      <c r="Q1397" s="63"/>
    </row>
    <row r="1398" spans="1:17" x14ac:dyDescent="0.25">
      <c r="H1398" s="50"/>
      <c r="I1398" s="50"/>
      <c r="J1398" s="50"/>
      <c r="K1398" s="50"/>
      <c r="L1398" s="50"/>
      <c r="M1398" s="50"/>
      <c r="N1398" s="50"/>
      <c r="O1398" s="50"/>
      <c r="P1398" s="215"/>
      <c r="Q1398" s="63"/>
    </row>
    <row r="1399" spans="1:17" x14ac:dyDescent="0.25">
      <c r="H1399" s="50"/>
      <c r="I1399" s="50"/>
      <c r="J1399" s="50"/>
      <c r="K1399" s="50"/>
      <c r="L1399" s="50"/>
      <c r="M1399" s="50"/>
      <c r="N1399" s="50"/>
      <c r="O1399" s="50"/>
      <c r="P1399" s="215"/>
      <c r="Q1399" s="63"/>
    </row>
    <row r="1400" spans="1:17" x14ac:dyDescent="0.25">
      <c r="A1400" s="70"/>
      <c r="B1400" s="92"/>
      <c r="C1400" s="90"/>
      <c r="D1400" s="87"/>
      <c r="E1400" s="87"/>
      <c r="F1400" s="87"/>
      <c r="G1400" s="87"/>
      <c r="H1400" s="50"/>
      <c r="I1400" s="50"/>
      <c r="J1400" s="50"/>
      <c r="K1400" s="50"/>
      <c r="L1400" s="50"/>
      <c r="M1400" s="50"/>
      <c r="N1400" s="50"/>
      <c r="O1400" s="50"/>
      <c r="P1400" s="215"/>
      <c r="Q1400" s="63"/>
    </row>
    <row r="1401" spans="1:17" x14ac:dyDescent="0.25">
      <c r="H1401" s="50"/>
      <c r="I1401" s="50"/>
      <c r="J1401" s="50"/>
      <c r="K1401" s="50"/>
      <c r="L1401" s="50"/>
      <c r="M1401" s="50"/>
      <c r="N1401" s="50"/>
      <c r="O1401" s="50"/>
      <c r="P1401" s="215"/>
      <c r="Q1401" s="63"/>
    </row>
    <row r="1402" spans="1:17" x14ac:dyDescent="0.25">
      <c r="A1402" s="1"/>
      <c r="B1402" s="132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50"/>
      <c r="O1402" s="50"/>
      <c r="P1402" s="215"/>
      <c r="Q1402" s="63"/>
    </row>
    <row r="1403" spans="1:17" x14ac:dyDescent="0.25">
      <c r="A1403" s="1"/>
      <c r="B1403" s="132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50"/>
      <c r="O1403" s="50"/>
      <c r="P1403" s="215"/>
      <c r="Q1403" s="63"/>
    </row>
    <row r="1404" spans="1:17" x14ac:dyDescent="0.25">
      <c r="A1404" s="1"/>
      <c r="B1404" s="132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50"/>
      <c r="O1404" s="50"/>
      <c r="P1404" s="215"/>
      <c r="Q1404" s="63"/>
    </row>
    <row r="1405" spans="1:17" x14ac:dyDescent="0.25">
      <c r="A1405" s="1"/>
      <c r="B1405" s="132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50"/>
      <c r="O1405" s="50"/>
      <c r="P1405" s="215"/>
      <c r="Q1405" s="63"/>
    </row>
    <row r="1406" spans="1:17" x14ac:dyDescent="0.25">
      <c r="A1406" s="1"/>
      <c r="B1406" s="132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50"/>
      <c r="O1406" s="50"/>
      <c r="P1406" s="215"/>
      <c r="Q1406" s="63"/>
    </row>
    <row r="1407" spans="1:17" x14ac:dyDescent="0.25">
      <c r="A1407" s="1"/>
      <c r="B1407" s="132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50"/>
      <c r="O1407" s="50"/>
      <c r="P1407" s="215"/>
      <c r="Q1407" s="63"/>
    </row>
    <row r="1408" spans="1:17" x14ac:dyDescent="0.25">
      <c r="A1408" s="1"/>
      <c r="B1408" s="132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50"/>
      <c r="O1408" s="50"/>
      <c r="P1408" s="215"/>
      <c r="Q1408" s="63"/>
    </row>
    <row r="1409" spans="1:17" x14ac:dyDescent="0.25">
      <c r="A1409" s="1"/>
      <c r="B1409" s="132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50"/>
      <c r="O1409" s="50"/>
      <c r="P1409" s="215"/>
      <c r="Q1409" s="63"/>
    </row>
    <row r="1410" spans="1:17" x14ac:dyDescent="0.25">
      <c r="A1410" s="1"/>
      <c r="B1410" s="132"/>
      <c r="C1410" s="50"/>
      <c r="D1410" s="50"/>
      <c r="E1410" s="50"/>
      <c r="F1410" s="50"/>
      <c r="G1410" s="50"/>
      <c r="H1410" s="50"/>
      <c r="I1410" s="50"/>
      <c r="J1410" s="50"/>
      <c r="K1410" s="50"/>
      <c r="L1410" s="50"/>
      <c r="M1410" s="50"/>
      <c r="N1410" s="50"/>
      <c r="O1410" s="50"/>
      <c r="P1410" s="215"/>
      <c r="Q1410" s="63"/>
    </row>
    <row r="1413" spans="1:17" x14ac:dyDescent="0.25">
      <c r="A1413" s="1"/>
      <c r="B1413" s="132"/>
      <c r="C1413" s="50"/>
      <c r="Q1413" s="63"/>
    </row>
    <row r="1415" spans="1:17" x14ac:dyDescent="0.25">
      <c r="A1415" s="1"/>
      <c r="B1415" s="132"/>
      <c r="C1415" s="50"/>
      <c r="Q1415" s="63"/>
    </row>
    <row r="1416" spans="1:17" x14ac:dyDescent="0.25">
      <c r="A1416" s="1"/>
      <c r="B1416" s="132"/>
      <c r="C1416" s="50"/>
      <c r="P1416" s="214" t="s">
        <v>121</v>
      </c>
      <c r="Q1416" s="63"/>
    </row>
    <row r="1417" spans="1:17" x14ac:dyDescent="0.25">
      <c r="A1417" s="1"/>
      <c r="B1417" s="132"/>
      <c r="C1417" s="50"/>
      <c r="Q1417" s="63"/>
    </row>
  </sheetData>
  <autoFilter ref="A1:P1417"/>
  <mergeCells count="239">
    <mergeCell ref="A579:B579"/>
    <mergeCell ref="A580:B580"/>
    <mergeCell ref="H527:H529"/>
    <mergeCell ref="I527:I529"/>
    <mergeCell ref="J527:J529"/>
    <mergeCell ref="K527:K529"/>
    <mergeCell ref="L527:L529"/>
    <mergeCell ref="M527:M529"/>
    <mergeCell ref="D386:F387"/>
    <mergeCell ref="D471:F472"/>
    <mergeCell ref="D498:F498"/>
    <mergeCell ref="H498:H500"/>
    <mergeCell ref="I498:I500"/>
    <mergeCell ref="J498:J500"/>
    <mergeCell ref="K498:K500"/>
    <mergeCell ref="L498:L500"/>
    <mergeCell ref="M498:M500"/>
    <mergeCell ref="A437:B437"/>
    <mergeCell ref="C442:D442"/>
    <mergeCell ref="D443:F443"/>
    <mergeCell ref="O554:O556"/>
    <mergeCell ref="N527:N529"/>
    <mergeCell ref="O527:O529"/>
    <mergeCell ref="D554:F554"/>
    <mergeCell ref="H554:H556"/>
    <mergeCell ref="I554:I556"/>
    <mergeCell ref="J554:J556"/>
    <mergeCell ref="K554:K556"/>
    <mergeCell ref="L554:L556"/>
    <mergeCell ref="M554:M556"/>
    <mergeCell ref="N554:N556"/>
    <mergeCell ref="D527:F528"/>
    <mergeCell ref="N498:N500"/>
    <mergeCell ref="O498:O500"/>
    <mergeCell ref="O443:O445"/>
    <mergeCell ref="H471:H473"/>
    <mergeCell ref="I471:I473"/>
    <mergeCell ref="J471:J473"/>
    <mergeCell ref="K471:K473"/>
    <mergeCell ref="L471:L473"/>
    <mergeCell ref="M471:M473"/>
    <mergeCell ref="N471:N473"/>
    <mergeCell ref="O471:O473"/>
    <mergeCell ref="H443:H445"/>
    <mergeCell ref="I443:I445"/>
    <mergeCell ref="J443:J445"/>
    <mergeCell ref="K443:K445"/>
    <mergeCell ref="L443:L445"/>
    <mergeCell ref="M443:M445"/>
    <mergeCell ref="N443:N445"/>
    <mergeCell ref="O386:O388"/>
    <mergeCell ref="D414:F414"/>
    <mergeCell ref="H414:H416"/>
    <mergeCell ref="I414:I416"/>
    <mergeCell ref="J414:J416"/>
    <mergeCell ref="K414:K416"/>
    <mergeCell ref="L414:L416"/>
    <mergeCell ref="M414:M416"/>
    <mergeCell ref="N414:N416"/>
    <mergeCell ref="O414:O416"/>
    <mergeCell ref="I386:I388"/>
    <mergeCell ref="J386:J388"/>
    <mergeCell ref="K386:K388"/>
    <mergeCell ref="L386:L388"/>
    <mergeCell ref="M386:M388"/>
    <mergeCell ref="N386:N388"/>
    <mergeCell ref="A603:P603"/>
    <mergeCell ref="H276:H278"/>
    <mergeCell ref="I276:I278"/>
    <mergeCell ref="J276:J278"/>
    <mergeCell ref="K276:K278"/>
    <mergeCell ref="L276:L278"/>
    <mergeCell ref="M276:M278"/>
    <mergeCell ref="N276:N278"/>
    <mergeCell ref="A597:P597"/>
    <mergeCell ref="A598:P598"/>
    <mergeCell ref="A599:P599"/>
    <mergeCell ref="A600:P600"/>
    <mergeCell ref="A601:P601"/>
    <mergeCell ref="A602:P602"/>
    <mergeCell ref="A591:P591"/>
    <mergeCell ref="A592:P592"/>
    <mergeCell ref="A593:P593"/>
    <mergeCell ref="M331:M333"/>
    <mergeCell ref="N331:N333"/>
    <mergeCell ref="O331:O333"/>
    <mergeCell ref="H358:H360"/>
    <mergeCell ref="I358:I360"/>
    <mergeCell ref="N358:N360"/>
    <mergeCell ref="O358:O360"/>
    <mergeCell ref="A594:P594"/>
    <mergeCell ref="A595:P595"/>
    <mergeCell ref="A596:P596"/>
    <mergeCell ref="A585:P585"/>
    <mergeCell ref="A586:P586"/>
    <mergeCell ref="A587:P587"/>
    <mergeCell ref="A588:P588"/>
    <mergeCell ref="A589:P589"/>
    <mergeCell ref="A590:P590"/>
    <mergeCell ref="A581:P581"/>
    <mergeCell ref="A582:P582"/>
    <mergeCell ref="A583:P583"/>
    <mergeCell ref="A584:P584"/>
    <mergeCell ref="O276:O278"/>
    <mergeCell ref="H303:H305"/>
    <mergeCell ref="I303:I305"/>
    <mergeCell ref="J303:J305"/>
    <mergeCell ref="K303:K305"/>
    <mergeCell ref="L303:L305"/>
    <mergeCell ref="M303:M305"/>
    <mergeCell ref="N303:N305"/>
    <mergeCell ref="O303:O305"/>
    <mergeCell ref="J358:J360"/>
    <mergeCell ref="K358:K360"/>
    <mergeCell ref="L358:L360"/>
    <mergeCell ref="M358:M360"/>
    <mergeCell ref="H331:H333"/>
    <mergeCell ref="I331:I333"/>
    <mergeCell ref="J331:J333"/>
    <mergeCell ref="K331:K333"/>
    <mergeCell ref="L331:L333"/>
    <mergeCell ref="H386:H388"/>
    <mergeCell ref="D331:F332"/>
    <mergeCell ref="H220:H222"/>
    <mergeCell ref="I220:I222"/>
    <mergeCell ref="J220:J222"/>
    <mergeCell ref="K220:K222"/>
    <mergeCell ref="L220:L222"/>
    <mergeCell ref="M220:M222"/>
    <mergeCell ref="N220:N222"/>
    <mergeCell ref="O220:O222"/>
    <mergeCell ref="H248:H250"/>
    <mergeCell ref="I248:I250"/>
    <mergeCell ref="J248:J250"/>
    <mergeCell ref="K248:K250"/>
    <mergeCell ref="L248:L250"/>
    <mergeCell ref="M248:M250"/>
    <mergeCell ref="N248:N250"/>
    <mergeCell ref="O248:O250"/>
    <mergeCell ref="H166:H168"/>
    <mergeCell ref="I166:I168"/>
    <mergeCell ref="J166:J168"/>
    <mergeCell ref="K166:K168"/>
    <mergeCell ref="L166:L168"/>
    <mergeCell ref="M166:M168"/>
    <mergeCell ref="N166:N168"/>
    <mergeCell ref="O166:O168"/>
    <mergeCell ref="H193:H195"/>
    <mergeCell ref="I193:I195"/>
    <mergeCell ref="J193:J195"/>
    <mergeCell ref="K193:K195"/>
    <mergeCell ref="L193:L195"/>
    <mergeCell ref="M193:M195"/>
    <mergeCell ref="N193:N195"/>
    <mergeCell ref="O193:O195"/>
    <mergeCell ref="H139:H141"/>
    <mergeCell ref="I139:I141"/>
    <mergeCell ref="J139:J141"/>
    <mergeCell ref="O86:O88"/>
    <mergeCell ref="H112:H114"/>
    <mergeCell ref="I112:I114"/>
    <mergeCell ref="J112:J114"/>
    <mergeCell ref="K112:K114"/>
    <mergeCell ref="L112:L114"/>
    <mergeCell ref="M112:M114"/>
    <mergeCell ref="N112:N114"/>
    <mergeCell ref="O112:O114"/>
    <mergeCell ref="K139:K141"/>
    <mergeCell ref="L139:L141"/>
    <mergeCell ref="M139:M141"/>
    <mergeCell ref="N139:N141"/>
    <mergeCell ref="O139:O141"/>
    <mergeCell ref="H86:H88"/>
    <mergeCell ref="I86:I88"/>
    <mergeCell ref="J86:J88"/>
    <mergeCell ref="L86:L88"/>
    <mergeCell ref="M86:M88"/>
    <mergeCell ref="N86:N88"/>
    <mergeCell ref="H57:H59"/>
    <mergeCell ref="I57:I59"/>
    <mergeCell ref="J57:J59"/>
    <mergeCell ref="K57:K59"/>
    <mergeCell ref="L57:L59"/>
    <mergeCell ref="M57:M59"/>
    <mergeCell ref="N57:N59"/>
    <mergeCell ref="D112:F113"/>
    <mergeCell ref="D86:F87"/>
    <mergeCell ref="K86:K88"/>
    <mergeCell ref="A317:B317"/>
    <mergeCell ref="A344:B344"/>
    <mergeCell ref="A17:B17"/>
    <mergeCell ref="O57:O59"/>
    <mergeCell ref="M3:M5"/>
    <mergeCell ref="N3:N5"/>
    <mergeCell ref="O3:O5"/>
    <mergeCell ref="H30:H32"/>
    <mergeCell ref="I30:I32"/>
    <mergeCell ref="J30:J32"/>
    <mergeCell ref="K30:K32"/>
    <mergeCell ref="L30:L32"/>
    <mergeCell ref="M30:M32"/>
    <mergeCell ref="H3:H5"/>
    <mergeCell ref="I3:I5"/>
    <mergeCell ref="J3:J5"/>
    <mergeCell ref="K3:K5"/>
    <mergeCell ref="L3:L5"/>
    <mergeCell ref="N30:N32"/>
    <mergeCell ref="O30:O32"/>
    <mergeCell ref="D57:F58"/>
    <mergeCell ref="D30:F31"/>
    <mergeCell ref="D3:F4"/>
    <mergeCell ref="A134:B134"/>
    <mergeCell ref="D303:F304"/>
    <mergeCell ref="D276:F277"/>
    <mergeCell ref="D248:F249"/>
    <mergeCell ref="D220:F221"/>
    <mergeCell ref="D193:F194"/>
    <mergeCell ref="D166:F167"/>
    <mergeCell ref="D139:F140"/>
    <mergeCell ref="A43:B43"/>
    <mergeCell ref="A72:B72"/>
    <mergeCell ref="A99:B99"/>
    <mergeCell ref="A125:B125"/>
    <mergeCell ref="A153:B153"/>
    <mergeCell ref="A179:B179"/>
    <mergeCell ref="A207:B207"/>
    <mergeCell ref="A234:B234"/>
    <mergeCell ref="A261:B261"/>
    <mergeCell ref="A289:B289"/>
    <mergeCell ref="C138:D138"/>
    <mergeCell ref="A372:B372"/>
    <mergeCell ref="A400:B400"/>
    <mergeCell ref="A428:B428"/>
    <mergeCell ref="A456:B456"/>
    <mergeCell ref="A485:B485"/>
    <mergeCell ref="A513:B513"/>
    <mergeCell ref="A541:B541"/>
    <mergeCell ref="A567:B567"/>
    <mergeCell ref="D358:F359"/>
  </mergeCells>
  <pageMargins left="0.11811023622047245" right="0.11811023622047245" top="0.15748031496062992" bottom="0.15748031496062992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16"/>
  <sheetViews>
    <sheetView tabSelected="1" topLeftCell="A567" workbookViewId="0">
      <selection activeCell="A552" sqref="A552:P595"/>
    </sheetView>
  </sheetViews>
  <sheetFormatPr defaultRowHeight="15.75" x14ac:dyDescent="0.25"/>
  <cols>
    <col min="1" max="1" width="39.42578125" style="115" customWidth="1"/>
    <col min="2" max="2" width="18.7109375" style="62" customWidth="1"/>
    <col min="3" max="3" width="11.42578125" style="89" customWidth="1"/>
    <col min="4" max="4" width="10.140625" style="61" customWidth="1"/>
    <col min="5" max="5" width="9.7109375" style="61" customWidth="1"/>
    <col min="6" max="6" width="10.28515625" style="61" customWidth="1"/>
    <col min="7" max="7" width="18.42578125" style="61" customWidth="1"/>
    <col min="8" max="13" width="12" style="61" customWidth="1"/>
    <col min="14" max="14" width="14.140625" style="61" customWidth="1"/>
    <col min="15" max="15" width="12" style="61" customWidth="1"/>
    <col min="16" max="16" width="21" style="214" customWidth="1"/>
    <col min="17" max="17" width="10.85546875" style="118" hidden="1" customWidth="1"/>
    <col min="18" max="18" width="10.85546875" style="1" hidden="1" customWidth="1"/>
    <col min="19" max="19" width="10.85546875" style="1" customWidth="1"/>
    <col min="20" max="16384" width="9.140625" style="1"/>
  </cols>
  <sheetData>
    <row r="1" spans="1:23" x14ac:dyDescent="0.25">
      <c r="A1" s="57"/>
      <c r="B1" s="44"/>
      <c r="C1" s="73"/>
      <c r="D1" s="74"/>
      <c r="E1" s="74"/>
      <c r="F1" s="74"/>
      <c r="G1" s="74"/>
      <c r="H1" s="24"/>
      <c r="I1" s="24"/>
      <c r="J1" s="24"/>
      <c r="K1" s="24"/>
      <c r="L1" s="24"/>
      <c r="M1" s="24"/>
      <c r="N1" s="24"/>
      <c r="O1" s="24"/>
      <c r="P1" s="173"/>
    </row>
    <row r="2" spans="1:23" ht="16.5" thickBot="1" x14ac:dyDescent="0.3">
      <c r="A2" s="70" t="s">
        <v>0</v>
      </c>
      <c r="B2" s="44"/>
      <c r="C2" s="75"/>
      <c r="P2" s="174"/>
      <c r="W2" s="101"/>
    </row>
    <row r="3" spans="1:23" ht="15.75" customHeight="1" x14ac:dyDescent="0.25">
      <c r="A3" s="2" t="s">
        <v>93</v>
      </c>
      <c r="B3" s="77"/>
      <c r="C3" s="36" t="s">
        <v>94</v>
      </c>
      <c r="D3" s="226" t="s">
        <v>95</v>
      </c>
      <c r="E3" s="227"/>
      <c r="F3" s="228"/>
      <c r="G3" s="19" t="s">
        <v>96</v>
      </c>
      <c r="H3" s="239" t="s">
        <v>97</v>
      </c>
      <c r="I3" s="236" t="s">
        <v>98</v>
      </c>
      <c r="J3" s="242" t="s">
        <v>99</v>
      </c>
      <c r="K3" s="236" t="s">
        <v>100</v>
      </c>
      <c r="L3" s="242" t="s">
        <v>101</v>
      </c>
      <c r="M3" s="236" t="s">
        <v>102</v>
      </c>
      <c r="N3" s="236" t="s">
        <v>103</v>
      </c>
      <c r="O3" s="233" t="s">
        <v>104</v>
      </c>
      <c r="P3" s="175" t="s">
        <v>115</v>
      </c>
    </row>
    <row r="4" spans="1:23" ht="16.5" thickBot="1" x14ac:dyDescent="0.3">
      <c r="A4" s="13" t="s">
        <v>105</v>
      </c>
      <c r="B4" s="4"/>
      <c r="C4" s="37" t="s">
        <v>106</v>
      </c>
      <c r="D4" s="229"/>
      <c r="E4" s="230"/>
      <c r="F4" s="231"/>
      <c r="G4" s="15" t="s">
        <v>118</v>
      </c>
      <c r="H4" s="240"/>
      <c r="I4" s="237"/>
      <c r="J4" s="243"/>
      <c r="K4" s="237"/>
      <c r="L4" s="243"/>
      <c r="M4" s="237"/>
      <c r="N4" s="237"/>
      <c r="O4" s="234"/>
      <c r="P4" s="158" t="s">
        <v>116</v>
      </c>
    </row>
    <row r="5" spans="1:23" ht="16.5" thickBot="1" x14ac:dyDescent="0.3">
      <c r="A5" s="8"/>
      <c r="B5" s="88"/>
      <c r="C5" s="52"/>
      <c r="D5" s="9" t="s">
        <v>107</v>
      </c>
      <c r="E5" s="9" t="s">
        <v>108</v>
      </c>
      <c r="F5" s="47" t="s">
        <v>109</v>
      </c>
      <c r="G5" s="9" t="s">
        <v>110</v>
      </c>
      <c r="H5" s="241"/>
      <c r="I5" s="238"/>
      <c r="J5" s="244"/>
      <c r="K5" s="238"/>
      <c r="L5" s="244"/>
      <c r="M5" s="238"/>
      <c r="N5" s="238"/>
      <c r="O5" s="235"/>
      <c r="P5" s="176"/>
    </row>
    <row r="6" spans="1:23" x14ac:dyDescent="0.25">
      <c r="A6" s="2"/>
      <c r="B6" s="11" t="s">
        <v>5</v>
      </c>
      <c r="C6" s="36"/>
      <c r="D6" s="7"/>
      <c r="E6" s="19"/>
      <c r="F6" s="28"/>
      <c r="G6" s="15"/>
      <c r="H6" s="111"/>
      <c r="I6" s="19"/>
      <c r="J6" s="112"/>
      <c r="K6" s="19"/>
      <c r="L6" s="112"/>
      <c r="M6" s="19"/>
      <c r="N6" s="19"/>
      <c r="O6" s="112"/>
      <c r="P6" s="175"/>
      <c r="Q6" s="119"/>
    </row>
    <row r="7" spans="1:23" x14ac:dyDescent="0.25">
      <c r="A7" s="13" t="s">
        <v>57</v>
      </c>
      <c r="B7" s="44"/>
      <c r="C7" s="37" t="s">
        <v>58</v>
      </c>
      <c r="D7" s="7">
        <v>2.33</v>
      </c>
      <c r="E7" s="15">
        <v>8.1199999999999992</v>
      </c>
      <c r="F7" s="28">
        <v>15.549999999999997</v>
      </c>
      <c r="G7" s="7">
        <v>144.59999999999997</v>
      </c>
      <c r="H7" s="7">
        <v>3.2999999999999988E-2</v>
      </c>
      <c r="I7" s="15">
        <v>0</v>
      </c>
      <c r="J7" s="6">
        <v>40</v>
      </c>
      <c r="K7" s="15">
        <v>0.62</v>
      </c>
      <c r="L7" s="6">
        <v>8.1</v>
      </c>
      <c r="M7" s="15">
        <v>22.5</v>
      </c>
      <c r="N7" s="15">
        <v>3.9</v>
      </c>
      <c r="O7" s="6">
        <v>0.38</v>
      </c>
      <c r="P7" s="158" t="s">
        <v>131</v>
      </c>
      <c r="Q7" s="119"/>
    </row>
    <row r="8" spans="1:23" ht="31.5" x14ac:dyDescent="0.25">
      <c r="A8" s="13" t="s">
        <v>21</v>
      </c>
      <c r="B8" s="44"/>
      <c r="C8" s="37" t="s">
        <v>144</v>
      </c>
      <c r="D8" s="7">
        <v>9.4700000000000006</v>
      </c>
      <c r="E8" s="15">
        <v>7.9</v>
      </c>
      <c r="F8" s="28">
        <v>39</v>
      </c>
      <c r="G8" s="7">
        <v>257.89999999999998</v>
      </c>
      <c r="H8" s="7">
        <v>0.18999999999999997</v>
      </c>
      <c r="I8" s="15">
        <v>1.1699999999999997</v>
      </c>
      <c r="J8" s="6">
        <v>38</v>
      </c>
      <c r="K8" s="15">
        <v>0.14999999999999997</v>
      </c>
      <c r="L8" s="6">
        <v>136.89999999999995</v>
      </c>
      <c r="M8" s="15">
        <v>182.86999999999998</v>
      </c>
      <c r="N8" s="15">
        <v>47.599999999999994</v>
      </c>
      <c r="O8" s="6">
        <v>1.2199999999999998</v>
      </c>
      <c r="P8" s="158" t="s">
        <v>135</v>
      </c>
      <c r="Q8" s="119"/>
    </row>
    <row r="9" spans="1:23" x14ac:dyDescent="0.25">
      <c r="A9" s="13" t="s">
        <v>132</v>
      </c>
      <c r="B9" s="4"/>
      <c r="C9" s="37" t="s">
        <v>130</v>
      </c>
      <c r="D9" s="7">
        <v>1.46</v>
      </c>
      <c r="E9" s="15">
        <v>1.0765</v>
      </c>
      <c r="F9" s="15">
        <v>11.959999999999999</v>
      </c>
      <c r="G9" s="7">
        <v>63.7</v>
      </c>
      <c r="H9" s="7">
        <v>1.7499999999999998E-2</v>
      </c>
      <c r="I9" s="15">
        <v>0.66999999999999993</v>
      </c>
      <c r="J9" s="6">
        <v>7.9999999999999982</v>
      </c>
      <c r="K9" s="15">
        <v>0</v>
      </c>
      <c r="L9" s="6">
        <v>63.015000000000001</v>
      </c>
      <c r="M9" s="15">
        <v>48.36</v>
      </c>
      <c r="N9" s="15">
        <v>12.2</v>
      </c>
      <c r="O9" s="6">
        <v>1.2999999999999996</v>
      </c>
      <c r="P9" s="158" t="s">
        <v>136</v>
      </c>
      <c r="Q9" s="119"/>
    </row>
    <row r="10" spans="1:23" x14ac:dyDescent="0.25">
      <c r="A10" s="13" t="s">
        <v>45</v>
      </c>
      <c r="B10" s="4"/>
      <c r="C10" s="37">
        <v>120</v>
      </c>
      <c r="D10" s="7">
        <v>0.48</v>
      </c>
      <c r="E10" s="15">
        <v>0.48</v>
      </c>
      <c r="F10" s="15">
        <v>11.759999999999998</v>
      </c>
      <c r="G10" s="15">
        <v>56.399999999999984</v>
      </c>
      <c r="H10" s="5">
        <v>3.599999999999999E-2</v>
      </c>
      <c r="I10" s="14">
        <v>11.999999999999996</v>
      </c>
      <c r="J10" s="42">
        <v>0</v>
      </c>
      <c r="K10" s="14">
        <v>0.24</v>
      </c>
      <c r="L10" s="42">
        <v>19.2</v>
      </c>
      <c r="M10" s="14">
        <v>13.2</v>
      </c>
      <c r="N10" s="14">
        <v>10.799999999999999</v>
      </c>
      <c r="O10" s="42">
        <v>2.6399999999999997</v>
      </c>
      <c r="P10" s="158" t="s">
        <v>134</v>
      </c>
      <c r="Q10" s="119"/>
    </row>
    <row r="11" spans="1:23" ht="18.75" customHeight="1" thickBot="1" x14ac:dyDescent="0.3">
      <c r="A11" s="13" t="s">
        <v>27</v>
      </c>
      <c r="B11" s="44"/>
      <c r="C11" s="37">
        <v>30</v>
      </c>
      <c r="D11" s="7">
        <v>2.25</v>
      </c>
      <c r="E11" s="15">
        <v>0.87</v>
      </c>
      <c r="F11" s="28">
        <v>15.419999999999998</v>
      </c>
      <c r="G11" s="7">
        <v>78.599999999999994</v>
      </c>
      <c r="H11" s="7">
        <v>3.3000000000000002E-2</v>
      </c>
      <c r="I11" s="15">
        <v>0</v>
      </c>
      <c r="J11" s="6">
        <v>0</v>
      </c>
      <c r="K11" s="15">
        <v>0.51</v>
      </c>
      <c r="L11" s="6">
        <v>5.7</v>
      </c>
      <c r="M11" s="15">
        <v>19.5</v>
      </c>
      <c r="N11" s="15">
        <v>3.9</v>
      </c>
      <c r="O11" s="6">
        <v>0.36</v>
      </c>
      <c r="P11" s="158" t="s">
        <v>133</v>
      </c>
      <c r="Q11" s="119"/>
    </row>
    <row r="12" spans="1:23" ht="16.5" thickBot="1" x14ac:dyDescent="0.3">
      <c r="A12" s="114" t="s">
        <v>112</v>
      </c>
      <c r="B12" s="93"/>
      <c r="C12" s="53">
        <v>595</v>
      </c>
      <c r="D12" s="17">
        <f>D7+D8+D9+D10+D11</f>
        <v>15.990000000000002</v>
      </c>
      <c r="E12" s="17">
        <f t="shared" ref="E12:O12" si="0">E7+E8+E9+E10+E11</f>
        <v>18.4465</v>
      </c>
      <c r="F12" s="17">
        <f t="shared" si="0"/>
        <v>93.689999999999984</v>
      </c>
      <c r="G12" s="17">
        <f t="shared" si="0"/>
        <v>601.19999999999993</v>
      </c>
      <c r="H12" s="17">
        <f t="shared" si="0"/>
        <v>0.3095</v>
      </c>
      <c r="I12" s="17">
        <f t="shared" si="0"/>
        <v>13.839999999999996</v>
      </c>
      <c r="J12" s="17">
        <f t="shared" si="0"/>
        <v>86</v>
      </c>
      <c r="K12" s="17">
        <f t="shared" si="0"/>
        <v>1.52</v>
      </c>
      <c r="L12" s="17">
        <f t="shared" si="0"/>
        <v>232.91499999999991</v>
      </c>
      <c r="M12" s="17">
        <f t="shared" si="0"/>
        <v>286.42999999999995</v>
      </c>
      <c r="N12" s="17">
        <f t="shared" si="0"/>
        <v>78.399999999999991</v>
      </c>
      <c r="O12" s="17">
        <f t="shared" si="0"/>
        <v>5.8999999999999995</v>
      </c>
      <c r="P12" s="177"/>
    </row>
    <row r="13" spans="1:23" x14ac:dyDescent="0.25">
      <c r="A13" s="2"/>
      <c r="B13" s="11" t="s">
        <v>113</v>
      </c>
      <c r="C13" s="37"/>
      <c r="D13" s="7"/>
      <c r="E13" s="19"/>
      <c r="F13" s="6"/>
      <c r="G13" s="19"/>
      <c r="H13" s="6"/>
      <c r="I13" s="15"/>
      <c r="J13" s="6"/>
      <c r="K13" s="15"/>
      <c r="L13" s="6"/>
      <c r="M13" s="15"/>
      <c r="N13" s="15"/>
      <c r="O13" s="6"/>
      <c r="P13" s="175"/>
    </row>
    <row r="14" spans="1:23" x14ac:dyDescent="0.25">
      <c r="A14" s="13" t="s">
        <v>52</v>
      </c>
      <c r="B14" s="44"/>
      <c r="C14" s="37">
        <v>35</v>
      </c>
      <c r="D14" s="6">
        <v>2.59</v>
      </c>
      <c r="E14" s="15">
        <v>3.29</v>
      </c>
      <c r="F14" s="6">
        <v>25.584999999999997</v>
      </c>
      <c r="G14" s="15">
        <v>142.44999999999999</v>
      </c>
      <c r="H14" s="6">
        <v>4.5499999999999999E-2</v>
      </c>
      <c r="I14" s="15"/>
      <c r="J14" s="6"/>
      <c r="K14" s="15">
        <v>1.2949999999999999</v>
      </c>
      <c r="L14" s="6">
        <v>9.1</v>
      </c>
      <c r="M14" s="15">
        <v>29.4</v>
      </c>
      <c r="N14" s="15">
        <v>10.5</v>
      </c>
      <c r="O14" s="6">
        <v>0.49</v>
      </c>
      <c r="P14" s="158"/>
    </row>
    <row r="15" spans="1:23" ht="16.5" thickBot="1" x14ac:dyDescent="0.3">
      <c r="A15" s="13" t="s">
        <v>54</v>
      </c>
      <c r="B15" s="4"/>
      <c r="C15" s="37">
        <v>200</v>
      </c>
      <c r="D15" s="6">
        <v>5.8</v>
      </c>
      <c r="E15" s="15">
        <v>5</v>
      </c>
      <c r="F15" s="6">
        <v>9.6</v>
      </c>
      <c r="G15" s="15">
        <v>107</v>
      </c>
      <c r="H15" s="6">
        <v>0.08</v>
      </c>
      <c r="I15" s="15">
        <v>2.6</v>
      </c>
      <c r="J15" s="6">
        <v>40</v>
      </c>
      <c r="K15" s="15"/>
      <c r="L15" s="6">
        <v>240</v>
      </c>
      <c r="M15" s="15">
        <v>180</v>
      </c>
      <c r="N15" s="15">
        <v>28</v>
      </c>
      <c r="O15" s="6">
        <v>0.2</v>
      </c>
      <c r="P15" s="178" t="s">
        <v>137</v>
      </c>
    </row>
    <row r="16" spans="1:23" s="18" customFormat="1" ht="16.5" thickBot="1" x14ac:dyDescent="0.3">
      <c r="A16" s="114" t="s">
        <v>112</v>
      </c>
      <c r="B16" s="94"/>
      <c r="C16" s="16">
        <v>235</v>
      </c>
      <c r="D16" s="17">
        <f>SUM(D14:D15)</f>
        <v>8.39</v>
      </c>
      <c r="E16" s="17">
        <f t="shared" ref="E16:O16" si="1">SUM(E14:E15)</f>
        <v>8.2899999999999991</v>
      </c>
      <c r="F16" s="17">
        <f t="shared" si="1"/>
        <v>35.184999999999995</v>
      </c>
      <c r="G16" s="17">
        <f t="shared" si="1"/>
        <v>249.45</v>
      </c>
      <c r="H16" s="17">
        <f t="shared" si="1"/>
        <v>0.1255</v>
      </c>
      <c r="I16" s="17">
        <f t="shared" si="1"/>
        <v>2.6</v>
      </c>
      <c r="J16" s="17">
        <f t="shared" si="1"/>
        <v>40</v>
      </c>
      <c r="K16" s="17">
        <f t="shared" si="1"/>
        <v>1.2949999999999999</v>
      </c>
      <c r="L16" s="17">
        <f t="shared" si="1"/>
        <v>249.1</v>
      </c>
      <c r="M16" s="17">
        <f t="shared" si="1"/>
        <v>209.4</v>
      </c>
      <c r="N16" s="17">
        <f t="shared" si="1"/>
        <v>38.5</v>
      </c>
      <c r="O16" s="17">
        <f t="shared" si="1"/>
        <v>0.69</v>
      </c>
      <c r="P16" s="177"/>
      <c r="Q16" s="118"/>
    </row>
    <row r="17" spans="1:18" s="18" customFormat="1" ht="18.75" customHeight="1" thickBot="1" x14ac:dyDescent="0.3">
      <c r="A17" s="224" t="s">
        <v>298</v>
      </c>
      <c r="B17" s="225"/>
      <c r="C17" s="102">
        <f>C12+C16</f>
        <v>830</v>
      </c>
      <c r="D17" s="80">
        <f>D12+D16</f>
        <v>24.380000000000003</v>
      </c>
      <c r="E17" s="80">
        <f t="shared" ref="E17:O17" si="2">E12+E16</f>
        <v>26.736499999999999</v>
      </c>
      <c r="F17" s="80">
        <f t="shared" si="2"/>
        <v>128.87499999999997</v>
      </c>
      <c r="G17" s="80">
        <f t="shared" si="2"/>
        <v>850.64999999999986</v>
      </c>
      <c r="H17" s="80">
        <f t="shared" si="2"/>
        <v>0.435</v>
      </c>
      <c r="I17" s="80">
        <f t="shared" si="2"/>
        <v>16.439999999999998</v>
      </c>
      <c r="J17" s="80">
        <f t="shared" si="2"/>
        <v>126</v>
      </c>
      <c r="K17" s="80">
        <f t="shared" si="2"/>
        <v>2.8149999999999999</v>
      </c>
      <c r="L17" s="80">
        <f t="shared" si="2"/>
        <v>482.01499999999987</v>
      </c>
      <c r="M17" s="80">
        <f t="shared" si="2"/>
        <v>495.82999999999993</v>
      </c>
      <c r="N17" s="80">
        <f t="shared" si="2"/>
        <v>116.89999999999999</v>
      </c>
      <c r="O17" s="80">
        <f t="shared" si="2"/>
        <v>6.59</v>
      </c>
      <c r="P17" s="175"/>
      <c r="Q17" s="118">
        <f>G17/2720</f>
        <v>0.31273897058823524</v>
      </c>
      <c r="R17" s="126" t="s">
        <v>266</v>
      </c>
    </row>
    <row r="18" spans="1:18" x14ac:dyDescent="0.25">
      <c r="A18" s="2"/>
      <c r="B18" s="11" t="s">
        <v>10</v>
      </c>
      <c r="C18" s="12"/>
      <c r="D18" s="112"/>
      <c r="E18" s="19"/>
      <c r="F18" s="112"/>
      <c r="G18" s="19"/>
      <c r="H18" s="112"/>
      <c r="I18" s="19"/>
      <c r="J18" s="112"/>
      <c r="K18" s="19"/>
      <c r="L18" s="112"/>
      <c r="M18" s="19"/>
      <c r="N18" s="19"/>
      <c r="O18" s="112"/>
      <c r="P18" s="181"/>
    </row>
    <row r="19" spans="1:18" x14ac:dyDescent="0.25">
      <c r="A19" s="13" t="s">
        <v>23</v>
      </c>
      <c r="B19" s="68"/>
      <c r="C19" s="14">
        <v>100</v>
      </c>
      <c r="D19" s="6">
        <v>1.1000000000000001</v>
      </c>
      <c r="E19" s="15">
        <v>0.2</v>
      </c>
      <c r="F19" s="15">
        <v>3.8</v>
      </c>
      <c r="G19" s="6">
        <v>24</v>
      </c>
      <c r="H19" s="7">
        <v>0.06</v>
      </c>
      <c r="I19" s="15">
        <v>25</v>
      </c>
      <c r="J19" s="6">
        <v>0</v>
      </c>
      <c r="K19" s="15">
        <v>0.7</v>
      </c>
      <c r="L19" s="6">
        <v>14</v>
      </c>
      <c r="M19" s="15">
        <v>26</v>
      </c>
      <c r="N19" s="15">
        <v>20</v>
      </c>
      <c r="O19" s="6">
        <v>0.9</v>
      </c>
      <c r="P19" s="158" t="s">
        <v>139</v>
      </c>
      <c r="Q19" s="119"/>
    </row>
    <row r="20" spans="1:18" ht="31.5" x14ac:dyDescent="0.25">
      <c r="A20" s="13" t="s">
        <v>305</v>
      </c>
      <c r="B20" s="4"/>
      <c r="C20" s="14" t="s">
        <v>152</v>
      </c>
      <c r="D20" s="148">
        <v>2.29</v>
      </c>
      <c r="E20" s="149">
        <v>6.45</v>
      </c>
      <c r="F20" s="148">
        <v>18.262499999999999</v>
      </c>
      <c r="G20" s="149">
        <v>105.95</v>
      </c>
      <c r="H20" s="148">
        <v>6.0500000000000005E-2</v>
      </c>
      <c r="I20" s="149">
        <v>15.815</v>
      </c>
      <c r="J20" s="148">
        <v>10</v>
      </c>
      <c r="K20" s="149">
        <v>2.38</v>
      </c>
      <c r="L20" s="148">
        <v>58.05</v>
      </c>
      <c r="M20" s="149">
        <v>55.1</v>
      </c>
      <c r="N20" s="149">
        <v>23.024999999999999</v>
      </c>
      <c r="O20" s="148">
        <v>0.84499999999999997</v>
      </c>
      <c r="P20" s="158" t="s">
        <v>140</v>
      </c>
      <c r="Q20" s="119"/>
    </row>
    <row r="21" spans="1:18" ht="31.5" x14ac:dyDescent="0.25">
      <c r="A21" s="13" t="s">
        <v>59</v>
      </c>
      <c r="B21" s="4"/>
      <c r="C21" s="14" t="s">
        <v>145</v>
      </c>
      <c r="D21" s="6">
        <v>17.912500000000001</v>
      </c>
      <c r="E21" s="15">
        <v>30.1</v>
      </c>
      <c r="F21" s="6">
        <v>38.9</v>
      </c>
      <c r="G21" s="15">
        <v>494.99999999999994</v>
      </c>
      <c r="H21" s="6">
        <v>0.14249999999999996</v>
      </c>
      <c r="I21" s="15">
        <v>11.239999999999998</v>
      </c>
      <c r="J21" s="6">
        <v>36.375</v>
      </c>
      <c r="K21" s="15">
        <v>4.8499999999999996</v>
      </c>
      <c r="L21" s="6">
        <v>69.625</v>
      </c>
      <c r="M21" s="15">
        <v>239.24999999999997</v>
      </c>
      <c r="N21" s="15">
        <v>54.144999999999996</v>
      </c>
      <c r="O21" s="6">
        <v>5.2150000000000007</v>
      </c>
      <c r="P21" s="158" t="s">
        <v>141</v>
      </c>
    </row>
    <row r="22" spans="1:18" x14ac:dyDescent="0.25">
      <c r="A22" s="71" t="s">
        <v>24</v>
      </c>
      <c r="B22" s="4"/>
      <c r="C22" s="14">
        <v>180</v>
      </c>
      <c r="D22" s="6">
        <v>0.9</v>
      </c>
      <c r="E22" s="15">
        <v>0</v>
      </c>
      <c r="F22" s="6">
        <v>18.18</v>
      </c>
      <c r="G22" s="41">
        <v>76.319999999999993</v>
      </c>
      <c r="H22" s="42">
        <v>1.9799999999999998E-2</v>
      </c>
      <c r="I22" s="14">
        <v>3.5999999999999996</v>
      </c>
      <c r="J22" s="42">
        <v>0</v>
      </c>
      <c r="K22" s="14">
        <v>0.18000000000000002</v>
      </c>
      <c r="L22" s="42">
        <v>12.6</v>
      </c>
      <c r="M22" s="14">
        <v>12.6</v>
      </c>
      <c r="N22" s="14">
        <v>7.2</v>
      </c>
      <c r="O22" s="42">
        <v>2.52</v>
      </c>
      <c r="P22" s="158" t="s">
        <v>142</v>
      </c>
    </row>
    <row r="23" spans="1:18" ht="15.75" customHeight="1" x14ac:dyDescent="0.25">
      <c r="A23" s="71" t="s">
        <v>11</v>
      </c>
      <c r="B23" s="4"/>
      <c r="C23" s="14">
        <v>60</v>
      </c>
      <c r="D23" s="6">
        <v>3.96</v>
      </c>
      <c r="E23" s="15">
        <v>0.72</v>
      </c>
      <c r="F23" s="6">
        <v>23.76</v>
      </c>
      <c r="G23" s="41">
        <v>118.80000000000001</v>
      </c>
      <c r="H23" s="42">
        <v>0.10200000000000002</v>
      </c>
      <c r="I23" s="14"/>
      <c r="J23" s="42"/>
      <c r="K23" s="14">
        <v>0.84</v>
      </c>
      <c r="L23" s="42">
        <v>17.400000000000002</v>
      </c>
      <c r="M23" s="14">
        <v>90.000000000000014</v>
      </c>
      <c r="N23" s="14">
        <v>28.200000000000006</v>
      </c>
      <c r="O23" s="42">
        <v>2.3400000000000003</v>
      </c>
      <c r="P23" s="158" t="s">
        <v>143</v>
      </c>
    </row>
    <row r="24" spans="1:18" ht="15" customHeight="1" thickBot="1" x14ac:dyDescent="0.3">
      <c r="A24" s="116" t="s">
        <v>25</v>
      </c>
      <c r="B24" s="4"/>
      <c r="C24" s="14">
        <v>50</v>
      </c>
      <c r="D24" s="42">
        <v>3.8</v>
      </c>
      <c r="E24" s="14">
        <v>0.4</v>
      </c>
      <c r="F24" s="42">
        <v>24.6</v>
      </c>
      <c r="G24" s="41">
        <v>117.5</v>
      </c>
      <c r="H24" s="42">
        <v>5.5000000000000007E-2</v>
      </c>
      <c r="I24" s="14">
        <v>0</v>
      </c>
      <c r="J24" s="42">
        <v>0</v>
      </c>
      <c r="K24" s="14">
        <v>0.55000000000000004</v>
      </c>
      <c r="L24" s="42">
        <v>10</v>
      </c>
      <c r="M24" s="14">
        <v>32.5</v>
      </c>
      <c r="N24" s="14">
        <v>7.0000000000000009</v>
      </c>
      <c r="O24" s="42">
        <v>0.55000000000000016</v>
      </c>
      <c r="P24" s="158" t="s">
        <v>133</v>
      </c>
    </row>
    <row r="25" spans="1:18" ht="19.5" customHeight="1" thickBot="1" x14ac:dyDescent="0.3">
      <c r="A25" s="114" t="s">
        <v>112</v>
      </c>
      <c r="B25" s="93"/>
      <c r="C25" s="78">
        <v>900</v>
      </c>
      <c r="D25" s="17">
        <f>SUM(D19:D24)</f>
        <v>29.962500000000002</v>
      </c>
      <c r="E25" s="17">
        <f t="shared" ref="E25:O25" si="3">SUM(E19:E24)</f>
        <v>37.869999999999997</v>
      </c>
      <c r="F25" s="17">
        <f t="shared" si="3"/>
        <v>127.5025</v>
      </c>
      <c r="G25" s="17">
        <f t="shared" si="3"/>
        <v>937.56999999999994</v>
      </c>
      <c r="H25" s="17">
        <f t="shared" si="3"/>
        <v>0.43979999999999997</v>
      </c>
      <c r="I25" s="17">
        <f t="shared" si="3"/>
        <v>55.654999999999994</v>
      </c>
      <c r="J25" s="17">
        <f t="shared" si="3"/>
        <v>46.375</v>
      </c>
      <c r="K25" s="17">
        <f t="shared" si="3"/>
        <v>9.5</v>
      </c>
      <c r="L25" s="17">
        <f t="shared" si="3"/>
        <v>181.67500000000001</v>
      </c>
      <c r="M25" s="17">
        <f t="shared" si="3"/>
        <v>455.45</v>
      </c>
      <c r="N25" s="17">
        <f t="shared" si="3"/>
        <v>139.57</v>
      </c>
      <c r="O25" s="17">
        <f t="shared" si="3"/>
        <v>12.370000000000001</v>
      </c>
      <c r="P25" s="177"/>
      <c r="Q25" s="118">
        <f>G25/2720</f>
        <v>0.34469485294117647</v>
      </c>
      <c r="R25" s="129" t="s">
        <v>263</v>
      </c>
    </row>
    <row r="26" spans="1:18" ht="19.5" customHeight="1" thickBot="1" x14ac:dyDescent="0.3">
      <c r="A26" s="13" t="s">
        <v>314</v>
      </c>
      <c r="B26" s="44"/>
      <c r="C26" s="162">
        <v>500</v>
      </c>
      <c r="D26" s="161">
        <v>0</v>
      </c>
      <c r="E26" s="160">
        <v>0</v>
      </c>
      <c r="F26" s="159">
        <v>0</v>
      </c>
      <c r="G26" s="161">
        <v>0</v>
      </c>
      <c r="H26" s="161">
        <v>0</v>
      </c>
      <c r="I26" s="161">
        <v>0</v>
      </c>
      <c r="J26" s="161">
        <v>0</v>
      </c>
      <c r="K26" s="161">
        <v>0</v>
      </c>
      <c r="L26" s="161">
        <v>0</v>
      </c>
      <c r="M26" s="161">
        <v>0</v>
      </c>
      <c r="N26" s="161">
        <v>0</v>
      </c>
      <c r="O26" s="161">
        <v>0</v>
      </c>
      <c r="P26" s="177"/>
      <c r="R26" s="129"/>
    </row>
    <row r="27" spans="1:18" ht="24.75" thickBot="1" x14ac:dyDescent="0.3">
      <c r="A27" s="114" t="s">
        <v>114</v>
      </c>
      <c r="B27" s="95"/>
      <c r="C27" s="78">
        <f>C12+C16+C25+C26</f>
        <v>2230</v>
      </c>
      <c r="D27" s="17">
        <f>D12+D16+D25+D26</f>
        <v>54.342500000000001</v>
      </c>
      <c r="E27" s="17">
        <f t="shared" ref="E27:O27" si="4">E12+E16+E25+E26</f>
        <v>64.606499999999997</v>
      </c>
      <c r="F27" s="17">
        <f t="shared" si="4"/>
        <v>256.37749999999994</v>
      </c>
      <c r="G27" s="17">
        <f t="shared" si="4"/>
        <v>1788.2199999999998</v>
      </c>
      <c r="H27" s="17">
        <f t="shared" si="4"/>
        <v>0.87480000000000002</v>
      </c>
      <c r="I27" s="17">
        <f t="shared" si="4"/>
        <v>72.094999999999999</v>
      </c>
      <c r="J27" s="17">
        <f t="shared" si="4"/>
        <v>172.375</v>
      </c>
      <c r="K27" s="17">
        <f t="shared" si="4"/>
        <v>12.315</v>
      </c>
      <c r="L27" s="17">
        <f t="shared" si="4"/>
        <v>663.68999999999983</v>
      </c>
      <c r="M27" s="17">
        <f t="shared" si="4"/>
        <v>951.28</v>
      </c>
      <c r="N27" s="17">
        <f t="shared" si="4"/>
        <v>256.46999999999997</v>
      </c>
      <c r="O27" s="17">
        <f t="shared" si="4"/>
        <v>18.96</v>
      </c>
      <c r="P27" s="177"/>
      <c r="Q27" s="118">
        <f>G27/2720</f>
        <v>0.65743382352941171</v>
      </c>
      <c r="R27" s="126" t="s">
        <v>264</v>
      </c>
    </row>
    <row r="28" spans="1:18" x14ac:dyDescent="0.25">
      <c r="A28" s="116"/>
      <c r="B28" s="4"/>
      <c r="C28" s="7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182"/>
    </row>
    <row r="29" spans="1:18" ht="16.5" thickBot="1" x14ac:dyDescent="0.3">
      <c r="A29" s="70" t="s">
        <v>1</v>
      </c>
      <c r="B29" s="92"/>
      <c r="C29" s="75"/>
      <c r="P29" s="183"/>
    </row>
    <row r="30" spans="1:18" ht="15.75" customHeight="1" x14ac:dyDescent="0.25">
      <c r="A30" s="2" t="s">
        <v>93</v>
      </c>
      <c r="B30" s="77"/>
      <c r="C30" s="36" t="s">
        <v>94</v>
      </c>
      <c r="D30" s="226" t="s">
        <v>95</v>
      </c>
      <c r="E30" s="227"/>
      <c r="F30" s="228"/>
      <c r="G30" s="19" t="s">
        <v>96</v>
      </c>
      <c r="H30" s="239" t="s">
        <v>97</v>
      </c>
      <c r="I30" s="236" t="s">
        <v>98</v>
      </c>
      <c r="J30" s="236" t="s">
        <v>99</v>
      </c>
      <c r="K30" s="236" t="s">
        <v>100</v>
      </c>
      <c r="L30" s="242" t="s">
        <v>101</v>
      </c>
      <c r="M30" s="236" t="s">
        <v>102</v>
      </c>
      <c r="N30" s="236" t="s">
        <v>103</v>
      </c>
      <c r="O30" s="233" t="s">
        <v>104</v>
      </c>
      <c r="P30" s="175" t="s">
        <v>115</v>
      </c>
    </row>
    <row r="31" spans="1:18" ht="16.5" thickBot="1" x14ac:dyDescent="0.3">
      <c r="A31" s="13" t="s">
        <v>105</v>
      </c>
      <c r="B31" s="4"/>
      <c r="C31" s="37" t="s">
        <v>106</v>
      </c>
      <c r="D31" s="229"/>
      <c r="E31" s="230"/>
      <c r="F31" s="231"/>
      <c r="G31" s="15" t="s">
        <v>118</v>
      </c>
      <c r="H31" s="243"/>
      <c r="I31" s="237"/>
      <c r="J31" s="237"/>
      <c r="K31" s="237"/>
      <c r="L31" s="243"/>
      <c r="M31" s="237"/>
      <c r="N31" s="237"/>
      <c r="O31" s="234"/>
      <c r="P31" s="158" t="s">
        <v>116</v>
      </c>
    </row>
    <row r="32" spans="1:18" ht="16.5" thickBot="1" x14ac:dyDescent="0.3">
      <c r="A32" s="8"/>
      <c r="B32" s="88"/>
      <c r="C32" s="52"/>
      <c r="D32" s="9" t="s">
        <v>107</v>
      </c>
      <c r="E32" s="10" t="s">
        <v>108</v>
      </c>
      <c r="F32" s="9" t="s">
        <v>109</v>
      </c>
      <c r="G32" s="9" t="s">
        <v>110</v>
      </c>
      <c r="H32" s="244"/>
      <c r="I32" s="238"/>
      <c r="J32" s="238"/>
      <c r="K32" s="238"/>
      <c r="L32" s="244"/>
      <c r="M32" s="238"/>
      <c r="N32" s="238"/>
      <c r="O32" s="235"/>
      <c r="P32" s="176"/>
    </row>
    <row r="33" spans="1:18" x14ac:dyDescent="0.25">
      <c r="A33" s="2"/>
      <c r="B33" s="11" t="s">
        <v>5</v>
      </c>
      <c r="C33" s="36"/>
      <c r="D33" s="111"/>
      <c r="E33" s="19"/>
      <c r="F33" s="19"/>
      <c r="G33" s="19"/>
      <c r="H33" s="112"/>
      <c r="I33" s="19"/>
      <c r="J33" s="19"/>
      <c r="K33" s="19"/>
      <c r="L33" s="112"/>
      <c r="M33" s="19"/>
      <c r="N33" s="19"/>
      <c r="O33" s="112"/>
      <c r="P33" s="175"/>
    </row>
    <row r="34" spans="1:18" x14ac:dyDescent="0.25">
      <c r="A34" s="13" t="s">
        <v>56</v>
      </c>
      <c r="B34" s="44"/>
      <c r="C34" s="37" t="s">
        <v>55</v>
      </c>
      <c r="D34" s="7">
        <v>6.2750000000000004</v>
      </c>
      <c r="E34" s="15">
        <v>12.11</v>
      </c>
      <c r="F34" s="15">
        <v>15.549999999999997</v>
      </c>
      <c r="G34" s="15">
        <v>196.09999999999997</v>
      </c>
      <c r="H34" s="6">
        <v>3.7999999999999985E-2</v>
      </c>
      <c r="I34" s="15">
        <v>0.105</v>
      </c>
      <c r="J34" s="15">
        <v>71.5</v>
      </c>
      <c r="K34" s="15">
        <v>0.67999999999999994</v>
      </c>
      <c r="L34" s="6">
        <v>158.09999999999997</v>
      </c>
      <c r="M34" s="15">
        <v>112.49999999999999</v>
      </c>
      <c r="N34" s="15">
        <v>12.149999999999999</v>
      </c>
      <c r="O34" s="6">
        <v>0.48499999999999999</v>
      </c>
      <c r="P34" s="158" t="s">
        <v>146</v>
      </c>
    </row>
    <row r="35" spans="1:18" ht="31.5" x14ac:dyDescent="0.25">
      <c r="A35" s="13" t="s">
        <v>14</v>
      </c>
      <c r="B35" s="44"/>
      <c r="C35" s="37" t="s">
        <v>144</v>
      </c>
      <c r="D35" s="7">
        <v>5.28</v>
      </c>
      <c r="E35" s="15">
        <v>6.2</v>
      </c>
      <c r="F35" s="15">
        <v>37.57777777777779</v>
      </c>
      <c r="G35" s="15">
        <v>203.67</v>
      </c>
      <c r="H35" s="6">
        <v>0.18000000000000008</v>
      </c>
      <c r="I35" s="15">
        <v>0.9600000000000003</v>
      </c>
      <c r="J35" s="15">
        <v>37.022222222222233</v>
      </c>
      <c r="K35" s="15">
        <v>0.568888888888889</v>
      </c>
      <c r="L35" s="6">
        <v>148.55333333333334</v>
      </c>
      <c r="M35" s="15">
        <v>233.64666666666673</v>
      </c>
      <c r="N35" s="15">
        <v>70.820000000000007</v>
      </c>
      <c r="O35" s="6">
        <v>1.7244444444444444</v>
      </c>
      <c r="P35" s="158" t="s">
        <v>148</v>
      </c>
    </row>
    <row r="36" spans="1:18" x14ac:dyDescent="0.25">
      <c r="A36" s="13" t="s">
        <v>70</v>
      </c>
      <c r="B36" s="44"/>
      <c r="C36" s="37">
        <v>40</v>
      </c>
      <c r="D36" s="7">
        <v>5.08</v>
      </c>
      <c r="E36" s="15">
        <v>4.6000000000000005</v>
      </c>
      <c r="F36" s="15">
        <v>0.28000000000000003</v>
      </c>
      <c r="G36" s="15">
        <v>62.800000000000004</v>
      </c>
      <c r="H36" s="6">
        <v>2.8000000000000004E-2</v>
      </c>
      <c r="I36" s="15"/>
      <c r="J36" s="15">
        <v>100</v>
      </c>
      <c r="K36" s="15">
        <v>0.24</v>
      </c>
      <c r="L36" s="6">
        <v>22</v>
      </c>
      <c r="M36" s="15">
        <v>76.8</v>
      </c>
      <c r="N36" s="15">
        <v>4.8</v>
      </c>
      <c r="O36" s="6">
        <v>1</v>
      </c>
      <c r="P36" s="158" t="s">
        <v>149</v>
      </c>
    </row>
    <row r="37" spans="1:18" x14ac:dyDescent="0.25">
      <c r="A37" s="13" t="s">
        <v>19</v>
      </c>
      <c r="B37" s="44"/>
      <c r="C37" s="37">
        <v>200</v>
      </c>
      <c r="D37" s="7">
        <v>4.0780000000000003</v>
      </c>
      <c r="E37" s="15">
        <v>3.81</v>
      </c>
      <c r="F37" s="15">
        <v>7.597999999999999</v>
      </c>
      <c r="G37" s="15">
        <v>78.599999999999994</v>
      </c>
      <c r="H37" s="6">
        <v>5.5999999999999994E-2</v>
      </c>
      <c r="I37" s="15">
        <v>1.5879999999999999</v>
      </c>
      <c r="J37" s="15">
        <v>24.4</v>
      </c>
      <c r="K37" s="15">
        <v>0</v>
      </c>
      <c r="L37" s="6">
        <v>151.91999999999999</v>
      </c>
      <c r="M37" s="15">
        <v>124.55999999999999</v>
      </c>
      <c r="N37" s="15">
        <v>21.34</v>
      </c>
      <c r="O37" s="6">
        <v>0.44799999999999995</v>
      </c>
      <c r="P37" s="158" t="s">
        <v>147</v>
      </c>
    </row>
    <row r="38" spans="1:18" ht="18.75" customHeight="1" thickBot="1" x14ac:dyDescent="0.3">
      <c r="A38" s="13" t="s">
        <v>27</v>
      </c>
      <c r="B38" s="44"/>
      <c r="C38" s="37">
        <v>50</v>
      </c>
      <c r="D38" s="7">
        <v>3.75</v>
      </c>
      <c r="E38" s="15">
        <v>1.45</v>
      </c>
      <c r="F38" s="28">
        <v>25.7</v>
      </c>
      <c r="G38" s="7">
        <v>131</v>
      </c>
      <c r="H38" s="7">
        <v>5.5000000000000007E-2</v>
      </c>
      <c r="I38" s="15">
        <v>0</v>
      </c>
      <c r="J38" s="6">
        <v>0</v>
      </c>
      <c r="K38" s="15">
        <v>0.85000000000000009</v>
      </c>
      <c r="L38" s="6">
        <v>9.5</v>
      </c>
      <c r="M38" s="15">
        <v>32.5</v>
      </c>
      <c r="N38" s="15">
        <v>6.5</v>
      </c>
      <c r="O38" s="6">
        <v>0.6</v>
      </c>
      <c r="P38" s="158" t="s">
        <v>133</v>
      </c>
    </row>
    <row r="39" spans="1:18" ht="16.5" thickBot="1" x14ac:dyDescent="0.3">
      <c r="A39" s="114" t="s">
        <v>112</v>
      </c>
      <c r="B39" s="95"/>
      <c r="C39" s="53">
        <v>550</v>
      </c>
      <c r="D39" s="32">
        <f>SUM(D34:D38)</f>
        <v>24.462999999999997</v>
      </c>
      <c r="E39" s="32">
        <f t="shared" ref="E39:O39" si="5">SUM(E34:E38)</f>
        <v>28.169999999999998</v>
      </c>
      <c r="F39" s="32">
        <f t="shared" si="5"/>
        <v>86.705777777777783</v>
      </c>
      <c r="G39" s="32">
        <f t="shared" si="5"/>
        <v>672.17</v>
      </c>
      <c r="H39" s="32">
        <f t="shared" si="5"/>
        <v>0.35700000000000004</v>
      </c>
      <c r="I39" s="32">
        <f t="shared" si="5"/>
        <v>2.6530000000000005</v>
      </c>
      <c r="J39" s="32">
        <f t="shared" si="5"/>
        <v>232.92222222222225</v>
      </c>
      <c r="K39" s="32">
        <f t="shared" si="5"/>
        <v>2.338888888888889</v>
      </c>
      <c r="L39" s="32">
        <f t="shared" si="5"/>
        <v>490.07333333333327</v>
      </c>
      <c r="M39" s="32">
        <f t="shared" si="5"/>
        <v>580.00666666666666</v>
      </c>
      <c r="N39" s="32">
        <f t="shared" si="5"/>
        <v>115.61</v>
      </c>
      <c r="O39" s="32">
        <f t="shared" si="5"/>
        <v>4.2574444444444444</v>
      </c>
      <c r="P39" s="179"/>
    </row>
    <row r="40" spans="1:18" x14ac:dyDescent="0.25">
      <c r="A40" s="13"/>
      <c r="B40" s="44" t="s">
        <v>113</v>
      </c>
      <c r="C40" s="38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8"/>
    </row>
    <row r="41" spans="1:18" s="63" customFormat="1" ht="17.25" customHeight="1" thickBot="1" x14ac:dyDescent="0.3">
      <c r="A41" s="71" t="s">
        <v>24</v>
      </c>
      <c r="B41" s="4"/>
      <c r="C41" s="14">
        <v>180</v>
      </c>
      <c r="D41" s="6">
        <v>0.9</v>
      </c>
      <c r="E41" s="15">
        <v>0</v>
      </c>
      <c r="F41" s="6">
        <v>18.18</v>
      </c>
      <c r="G41" s="15">
        <v>76.319999999999993</v>
      </c>
      <c r="H41" s="42">
        <v>1.9799999999999998E-2</v>
      </c>
      <c r="I41" s="14">
        <v>3.5999999999999996</v>
      </c>
      <c r="J41" s="42">
        <v>0</v>
      </c>
      <c r="K41" s="14">
        <v>0.18000000000000002</v>
      </c>
      <c r="L41" s="42">
        <v>12.6</v>
      </c>
      <c r="M41" s="14">
        <v>12.6</v>
      </c>
      <c r="N41" s="14">
        <v>7.2</v>
      </c>
      <c r="O41" s="42">
        <v>2.52</v>
      </c>
      <c r="P41" s="158" t="s">
        <v>142</v>
      </c>
      <c r="Q41" s="103"/>
    </row>
    <row r="42" spans="1:18" ht="16.5" thickBot="1" x14ac:dyDescent="0.3">
      <c r="A42" s="114" t="s">
        <v>112</v>
      </c>
      <c r="B42" s="94"/>
      <c r="C42" s="78">
        <v>180</v>
      </c>
      <c r="D42" s="17">
        <f>D41</f>
        <v>0.9</v>
      </c>
      <c r="E42" s="17">
        <f>E41</f>
        <v>0</v>
      </c>
      <c r="F42" s="17">
        <f>F41</f>
        <v>18.18</v>
      </c>
      <c r="G42" s="17">
        <f>G41</f>
        <v>76.319999999999993</v>
      </c>
      <c r="H42" s="17">
        <f>H41</f>
        <v>1.9799999999999998E-2</v>
      </c>
      <c r="I42" s="17">
        <f t="shared" ref="I42:O42" si="6">I41</f>
        <v>3.5999999999999996</v>
      </c>
      <c r="J42" s="17">
        <f t="shared" si="6"/>
        <v>0</v>
      </c>
      <c r="K42" s="17">
        <f t="shared" si="6"/>
        <v>0.18000000000000002</v>
      </c>
      <c r="L42" s="17">
        <f t="shared" si="6"/>
        <v>12.6</v>
      </c>
      <c r="M42" s="17">
        <f t="shared" si="6"/>
        <v>12.6</v>
      </c>
      <c r="N42" s="17">
        <f t="shared" si="6"/>
        <v>7.2</v>
      </c>
      <c r="O42" s="17">
        <f t="shared" si="6"/>
        <v>2.52</v>
      </c>
      <c r="P42" s="177"/>
    </row>
    <row r="43" spans="1:18" ht="18" customHeight="1" thickBot="1" x14ac:dyDescent="0.3">
      <c r="A43" s="224" t="s">
        <v>298</v>
      </c>
      <c r="B43" s="225"/>
      <c r="C43" s="147">
        <f>C39+C42</f>
        <v>730</v>
      </c>
      <c r="D43" s="80">
        <f>D39+D42</f>
        <v>25.362999999999996</v>
      </c>
      <c r="E43" s="80">
        <f t="shared" ref="E43:O43" si="7">E39+E42</f>
        <v>28.169999999999998</v>
      </c>
      <c r="F43" s="80">
        <f t="shared" si="7"/>
        <v>104.88577777777778</v>
      </c>
      <c r="G43" s="80">
        <f t="shared" si="7"/>
        <v>748.49</v>
      </c>
      <c r="H43" s="80">
        <f t="shared" si="7"/>
        <v>0.37680000000000002</v>
      </c>
      <c r="I43" s="80">
        <f t="shared" si="7"/>
        <v>6.2530000000000001</v>
      </c>
      <c r="J43" s="80">
        <f t="shared" si="7"/>
        <v>232.92222222222225</v>
      </c>
      <c r="K43" s="80">
        <f t="shared" si="7"/>
        <v>2.5188888888888892</v>
      </c>
      <c r="L43" s="80">
        <f t="shared" si="7"/>
        <v>502.67333333333329</v>
      </c>
      <c r="M43" s="80">
        <f t="shared" si="7"/>
        <v>592.60666666666668</v>
      </c>
      <c r="N43" s="80">
        <f t="shared" si="7"/>
        <v>122.81</v>
      </c>
      <c r="O43" s="80">
        <f t="shared" si="7"/>
        <v>6.7774444444444448</v>
      </c>
      <c r="P43" s="175"/>
      <c r="Q43" s="118">
        <f>G43/2720</f>
        <v>0.27518014705882354</v>
      </c>
      <c r="R43" s="126" t="s">
        <v>266</v>
      </c>
    </row>
    <row r="44" spans="1:18" x14ac:dyDescent="0.25">
      <c r="A44" s="2"/>
      <c r="B44" s="11" t="s">
        <v>10</v>
      </c>
      <c r="C44" s="54"/>
      <c r="D44" s="111"/>
      <c r="E44" s="19"/>
      <c r="F44" s="112"/>
      <c r="G44" s="19"/>
      <c r="H44" s="112"/>
      <c r="I44" s="19"/>
      <c r="J44" s="19"/>
      <c r="K44" s="19"/>
      <c r="L44" s="112"/>
      <c r="M44" s="19"/>
      <c r="N44" s="19"/>
      <c r="O44" s="112"/>
      <c r="P44" s="181"/>
    </row>
    <row r="45" spans="1:18" x14ac:dyDescent="0.25">
      <c r="A45" s="13" t="s">
        <v>66</v>
      </c>
      <c r="B45" s="68"/>
      <c r="C45" s="14">
        <v>100</v>
      </c>
      <c r="D45" s="6">
        <v>0.8</v>
      </c>
      <c r="E45" s="15">
        <v>0.1</v>
      </c>
      <c r="F45" s="6">
        <v>2.5</v>
      </c>
      <c r="G45" s="15">
        <v>14</v>
      </c>
      <c r="H45" s="6">
        <v>0.03</v>
      </c>
      <c r="I45" s="15">
        <v>10</v>
      </c>
      <c r="J45" s="15">
        <v>0</v>
      </c>
      <c r="K45" s="15">
        <v>0.1</v>
      </c>
      <c r="L45" s="6">
        <v>23</v>
      </c>
      <c r="M45" s="15">
        <v>42</v>
      </c>
      <c r="N45" s="15">
        <v>14</v>
      </c>
      <c r="O45" s="6">
        <v>0.6</v>
      </c>
      <c r="P45" s="158" t="s">
        <v>139</v>
      </c>
    </row>
    <row r="46" spans="1:18" ht="31.5" x14ac:dyDescent="0.25">
      <c r="A46" s="13" t="s">
        <v>281</v>
      </c>
      <c r="B46" s="4"/>
      <c r="C46" s="14">
        <v>250</v>
      </c>
      <c r="D46" s="7">
        <v>1.9724999999999999</v>
      </c>
      <c r="E46" s="15">
        <v>6.3712499999999999</v>
      </c>
      <c r="F46" s="6">
        <v>12.112500000000001</v>
      </c>
      <c r="G46" s="15">
        <v>105.75</v>
      </c>
      <c r="H46" s="6">
        <v>0.09</v>
      </c>
      <c r="I46" s="15">
        <v>8.25</v>
      </c>
      <c r="J46" s="15">
        <v>0</v>
      </c>
      <c r="K46" s="15">
        <v>1.2250000000000001</v>
      </c>
      <c r="L46" s="6">
        <v>26.7</v>
      </c>
      <c r="M46" s="15">
        <v>55.975000000000001</v>
      </c>
      <c r="N46" s="15">
        <v>22.774999999999999</v>
      </c>
      <c r="O46" s="6">
        <v>0.875</v>
      </c>
      <c r="P46" s="158" t="s">
        <v>154</v>
      </c>
    </row>
    <row r="47" spans="1:18" x14ac:dyDescent="0.25">
      <c r="A47" s="13" t="s">
        <v>282</v>
      </c>
      <c r="B47" s="4"/>
      <c r="C47" s="14" t="s">
        <v>153</v>
      </c>
      <c r="D47" s="6">
        <v>14.5</v>
      </c>
      <c r="E47" s="15">
        <v>22.19</v>
      </c>
      <c r="F47" s="6">
        <v>4.8899999999999997</v>
      </c>
      <c r="G47" s="15">
        <v>271</v>
      </c>
      <c r="H47" s="6">
        <v>0.03</v>
      </c>
      <c r="I47" s="15">
        <v>0.92</v>
      </c>
      <c r="J47" s="15"/>
      <c r="K47" s="15">
        <v>2.61</v>
      </c>
      <c r="L47" s="6">
        <v>21.81</v>
      </c>
      <c r="M47" s="15">
        <v>154.15</v>
      </c>
      <c r="N47" s="15">
        <v>22.03</v>
      </c>
      <c r="O47" s="6">
        <v>3.06</v>
      </c>
      <c r="P47" s="158" t="s">
        <v>155</v>
      </c>
    </row>
    <row r="48" spans="1:18" x14ac:dyDescent="0.25">
      <c r="A48" s="13" t="s">
        <v>28</v>
      </c>
      <c r="B48" s="4"/>
      <c r="C48" s="14">
        <v>180</v>
      </c>
      <c r="D48" s="6">
        <v>6.7913999999999994</v>
      </c>
      <c r="E48" s="15">
        <v>0.80279999999999996</v>
      </c>
      <c r="F48" s="6">
        <v>38.303999999999995</v>
      </c>
      <c r="G48" s="15">
        <v>187.55999999999997</v>
      </c>
      <c r="H48" s="6">
        <v>6.8399999999999989E-2</v>
      </c>
      <c r="I48" s="15"/>
      <c r="J48" s="15"/>
      <c r="K48" s="15">
        <v>0.92700000000000016</v>
      </c>
      <c r="L48" s="6">
        <v>13.429800000000002</v>
      </c>
      <c r="M48" s="15">
        <v>44.601300000000002</v>
      </c>
      <c r="N48" s="15">
        <v>10.3428</v>
      </c>
      <c r="O48" s="6">
        <v>1.0224</v>
      </c>
      <c r="P48" s="158" t="s">
        <v>156</v>
      </c>
    </row>
    <row r="49" spans="1:18" x14ac:dyDescent="0.25">
      <c r="A49" s="13" t="s">
        <v>315</v>
      </c>
      <c r="B49" s="4"/>
      <c r="C49" s="37">
        <v>200</v>
      </c>
      <c r="D49" s="6">
        <v>0.66200000000000003</v>
      </c>
      <c r="E49" s="15">
        <v>0.09</v>
      </c>
      <c r="F49" s="6">
        <v>22.033999999999992</v>
      </c>
      <c r="G49" s="15">
        <v>92.799999999999983</v>
      </c>
      <c r="H49" s="6">
        <v>1.5999999999999997E-2</v>
      </c>
      <c r="I49" s="15">
        <v>0.72599999999999976</v>
      </c>
      <c r="J49" s="15">
        <v>0</v>
      </c>
      <c r="K49" s="15">
        <v>0.50800000000000001</v>
      </c>
      <c r="L49" s="6">
        <v>32.18</v>
      </c>
      <c r="M49" s="15">
        <v>23.439999999999998</v>
      </c>
      <c r="N49" s="15">
        <v>17.459999999999997</v>
      </c>
      <c r="O49" s="6">
        <v>0.66799999999999993</v>
      </c>
      <c r="P49" s="178" t="s">
        <v>157</v>
      </c>
    </row>
    <row r="50" spans="1:18" ht="21.75" customHeight="1" x14ac:dyDescent="0.25">
      <c r="A50" s="13" t="s">
        <v>11</v>
      </c>
      <c r="B50" s="4"/>
      <c r="C50" s="37">
        <v>60</v>
      </c>
      <c r="D50" s="6">
        <v>3.96</v>
      </c>
      <c r="E50" s="15">
        <v>0.72</v>
      </c>
      <c r="F50" s="6">
        <v>23.76</v>
      </c>
      <c r="G50" s="15">
        <v>118.80000000000001</v>
      </c>
      <c r="H50" s="6">
        <v>0.10200000000000002</v>
      </c>
      <c r="I50" s="15"/>
      <c r="J50" s="15"/>
      <c r="K50" s="15">
        <v>0.84</v>
      </c>
      <c r="L50" s="6">
        <v>17.400000000000002</v>
      </c>
      <c r="M50" s="15">
        <v>90.000000000000014</v>
      </c>
      <c r="N50" s="15">
        <v>28.200000000000006</v>
      </c>
      <c r="O50" s="6">
        <v>2.3400000000000003</v>
      </c>
      <c r="P50" s="178" t="s">
        <v>143</v>
      </c>
    </row>
    <row r="51" spans="1:18" ht="20.25" customHeight="1" thickBot="1" x14ac:dyDescent="0.3">
      <c r="A51" s="13" t="s">
        <v>25</v>
      </c>
      <c r="B51" s="4"/>
      <c r="C51" s="14">
        <v>50</v>
      </c>
      <c r="D51" s="42">
        <v>3.8</v>
      </c>
      <c r="E51" s="14">
        <v>0.4</v>
      </c>
      <c r="F51" s="42">
        <v>24.6</v>
      </c>
      <c r="G51" s="41">
        <v>117.5</v>
      </c>
      <c r="H51" s="42">
        <v>5.5000000000000007E-2</v>
      </c>
      <c r="I51" s="14">
        <v>0</v>
      </c>
      <c r="J51" s="42">
        <v>0</v>
      </c>
      <c r="K51" s="14">
        <v>0.55000000000000004</v>
      </c>
      <c r="L51" s="42">
        <v>10</v>
      </c>
      <c r="M51" s="14">
        <v>32.5</v>
      </c>
      <c r="N51" s="14">
        <v>7.0000000000000009</v>
      </c>
      <c r="O51" s="42">
        <v>0.55000000000000016</v>
      </c>
      <c r="P51" s="176" t="s">
        <v>133</v>
      </c>
    </row>
    <row r="52" spans="1:18" ht="18" customHeight="1" thickBot="1" x14ac:dyDescent="0.3">
      <c r="A52" s="114" t="s">
        <v>112</v>
      </c>
      <c r="B52" s="95"/>
      <c r="C52" s="78">
        <v>940</v>
      </c>
      <c r="D52" s="32">
        <f>SUM(D45:D51)</f>
        <v>32.485900000000001</v>
      </c>
      <c r="E52" s="32">
        <f t="shared" ref="E52:O52" si="8">SUM(E45:E51)</f>
        <v>30.674050000000001</v>
      </c>
      <c r="F52" s="32">
        <f t="shared" si="8"/>
        <v>128.20050000000001</v>
      </c>
      <c r="G52" s="32">
        <f t="shared" si="8"/>
        <v>907.40999999999985</v>
      </c>
      <c r="H52" s="32">
        <f t="shared" si="8"/>
        <v>0.39139999999999997</v>
      </c>
      <c r="I52" s="32">
        <f t="shared" si="8"/>
        <v>19.896000000000001</v>
      </c>
      <c r="J52" s="32">
        <f t="shared" si="8"/>
        <v>0</v>
      </c>
      <c r="K52" s="32">
        <f t="shared" si="8"/>
        <v>6.76</v>
      </c>
      <c r="L52" s="32">
        <f t="shared" si="8"/>
        <v>144.5198</v>
      </c>
      <c r="M52" s="32">
        <f t="shared" si="8"/>
        <v>442.66629999999998</v>
      </c>
      <c r="N52" s="32">
        <f t="shared" si="8"/>
        <v>121.8078</v>
      </c>
      <c r="O52" s="32">
        <f t="shared" si="8"/>
        <v>9.1154000000000011</v>
      </c>
      <c r="P52" s="186"/>
      <c r="Q52" s="118">
        <f>G52/2720</f>
        <v>0.33360661764705879</v>
      </c>
      <c r="R52" s="129" t="s">
        <v>263</v>
      </c>
    </row>
    <row r="53" spans="1:18" ht="18.75" customHeight="1" thickBot="1" x14ac:dyDescent="0.3">
      <c r="A53" s="13" t="s">
        <v>314</v>
      </c>
      <c r="B53" s="44"/>
      <c r="C53" s="162">
        <v>500</v>
      </c>
      <c r="D53" s="161">
        <v>0</v>
      </c>
      <c r="E53" s="160">
        <v>0</v>
      </c>
      <c r="F53" s="159">
        <v>0</v>
      </c>
      <c r="G53" s="161">
        <v>0</v>
      </c>
      <c r="H53" s="161">
        <v>0</v>
      </c>
      <c r="I53" s="161">
        <v>0</v>
      </c>
      <c r="J53" s="161">
        <v>0</v>
      </c>
      <c r="K53" s="161">
        <v>0</v>
      </c>
      <c r="L53" s="161">
        <v>0</v>
      </c>
      <c r="M53" s="161">
        <v>0</v>
      </c>
      <c r="N53" s="161">
        <v>0</v>
      </c>
      <c r="O53" s="161">
        <v>0</v>
      </c>
      <c r="P53" s="186"/>
      <c r="R53" s="129"/>
    </row>
    <row r="54" spans="1:18" ht="19.5" customHeight="1" thickBot="1" x14ac:dyDescent="0.3">
      <c r="A54" s="114" t="s">
        <v>114</v>
      </c>
      <c r="B54" s="95"/>
      <c r="C54" s="78">
        <f>C39+C42+C52+C53</f>
        <v>2170</v>
      </c>
      <c r="D54" s="17">
        <f>D39+D42+D52+D53</f>
        <v>57.8489</v>
      </c>
      <c r="E54" s="17">
        <f t="shared" ref="E54:O54" si="9">E39+E42+E52+E53</f>
        <v>58.844049999999996</v>
      </c>
      <c r="F54" s="17">
        <f t="shared" si="9"/>
        <v>233.08627777777778</v>
      </c>
      <c r="G54" s="17">
        <f t="shared" si="9"/>
        <v>1655.8999999999999</v>
      </c>
      <c r="H54" s="17">
        <f t="shared" si="9"/>
        <v>0.76819999999999999</v>
      </c>
      <c r="I54" s="17">
        <f t="shared" si="9"/>
        <v>26.149000000000001</v>
      </c>
      <c r="J54" s="17">
        <f t="shared" si="9"/>
        <v>232.92222222222225</v>
      </c>
      <c r="K54" s="17">
        <f t="shared" si="9"/>
        <v>9.2788888888888899</v>
      </c>
      <c r="L54" s="17">
        <f t="shared" si="9"/>
        <v>647.19313333333332</v>
      </c>
      <c r="M54" s="17">
        <f t="shared" si="9"/>
        <v>1035.2729666666667</v>
      </c>
      <c r="N54" s="17">
        <f t="shared" si="9"/>
        <v>244.61779999999999</v>
      </c>
      <c r="O54" s="17">
        <f t="shared" si="9"/>
        <v>15.892844444444446</v>
      </c>
      <c r="P54" s="179"/>
      <c r="Q54" s="118">
        <f>G54/2720</f>
        <v>0.60878676470588233</v>
      </c>
      <c r="R54" s="126" t="s">
        <v>264</v>
      </c>
    </row>
    <row r="55" spans="1:18" x14ac:dyDescent="0.25">
      <c r="A55" s="33"/>
      <c r="B55" s="11"/>
      <c r="C55" s="76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182"/>
    </row>
    <row r="56" spans="1:18" ht="16.5" thickBot="1" x14ac:dyDescent="0.3">
      <c r="A56" s="70" t="s">
        <v>2</v>
      </c>
      <c r="B56" s="44"/>
      <c r="C56" s="75"/>
      <c r="P56" s="183"/>
    </row>
    <row r="57" spans="1:18" ht="15.75" customHeight="1" x14ac:dyDescent="0.25">
      <c r="A57" s="2" t="s">
        <v>93</v>
      </c>
      <c r="B57" s="77"/>
      <c r="C57" s="36" t="s">
        <v>94</v>
      </c>
      <c r="D57" s="226" t="s">
        <v>95</v>
      </c>
      <c r="E57" s="227"/>
      <c r="F57" s="228"/>
      <c r="G57" s="19" t="s">
        <v>96</v>
      </c>
      <c r="H57" s="239" t="s">
        <v>97</v>
      </c>
      <c r="I57" s="236" t="s">
        <v>98</v>
      </c>
      <c r="J57" s="242" t="s">
        <v>99</v>
      </c>
      <c r="K57" s="236" t="s">
        <v>100</v>
      </c>
      <c r="L57" s="242" t="s">
        <v>101</v>
      </c>
      <c r="M57" s="236" t="s">
        <v>102</v>
      </c>
      <c r="N57" s="233" t="s">
        <v>103</v>
      </c>
      <c r="O57" s="233" t="s">
        <v>104</v>
      </c>
      <c r="P57" s="175" t="s">
        <v>115</v>
      </c>
    </row>
    <row r="58" spans="1:18" ht="16.5" thickBot="1" x14ac:dyDescent="0.3">
      <c r="A58" s="13" t="s">
        <v>105</v>
      </c>
      <c r="B58" s="4"/>
      <c r="C58" s="37" t="s">
        <v>106</v>
      </c>
      <c r="D58" s="229"/>
      <c r="E58" s="230"/>
      <c r="F58" s="231"/>
      <c r="G58" s="15" t="s">
        <v>118</v>
      </c>
      <c r="H58" s="240"/>
      <c r="I58" s="237"/>
      <c r="J58" s="243"/>
      <c r="K58" s="237"/>
      <c r="L58" s="243"/>
      <c r="M58" s="237"/>
      <c r="N58" s="234"/>
      <c r="O58" s="234"/>
      <c r="P58" s="158" t="s">
        <v>116</v>
      </c>
    </row>
    <row r="59" spans="1:18" ht="16.5" thickBot="1" x14ac:dyDescent="0.3">
      <c r="A59" s="13"/>
      <c r="B59" s="4"/>
      <c r="C59" s="37"/>
      <c r="D59" s="113" t="s">
        <v>107</v>
      </c>
      <c r="E59" s="19" t="s">
        <v>108</v>
      </c>
      <c r="F59" s="112" t="s">
        <v>109</v>
      </c>
      <c r="G59" s="19" t="s">
        <v>110</v>
      </c>
      <c r="H59" s="241"/>
      <c r="I59" s="238"/>
      <c r="J59" s="244"/>
      <c r="K59" s="238"/>
      <c r="L59" s="244"/>
      <c r="M59" s="238"/>
      <c r="N59" s="235"/>
      <c r="O59" s="235"/>
      <c r="P59" s="158"/>
    </row>
    <row r="60" spans="1:18" x14ac:dyDescent="0.25">
      <c r="A60" s="2"/>
      <c r="B60" s="11" t="s">
        <v>5</v>
      </c>
      <c r="C60" s="12"/>
      <c r="D60" s="112"/>
      <c r="E60" s="19"/>
      <c r="F60" s="112"/>
      <c r="G60" s="19"/>
      <c r="H60" s="112"/>
      <c r="I60" s="19"/>
      <c r="J60" s="112"/>
      <c r="K60" s="19"/>
      <c r="L60" s="112"/>
      <c r="M60" s="19"/>
      <c r="N60" s="113"/>
      <c r="O60" s="19"/>
      <c r="P60" s="175"/>
    </row>
    <row r="61" spans="1:18" x14ac:dyDescent="0.25">
      <c r="A61" s="13" t="s">
        <v>57</v>
      </c>
      <c r="B61" s="44"/>
      <c r="C61" s="14" t="s">
        <v>58</v>
      </c>
      <c r="D61" s="6">
        <v>2.33</v>
      </c>
      <c r="E61" s="15">
        <v>8.1199999999999992</v>
      </c>
      <c r="F61" s="6">
        <v>15.549999999999997</v>
      </c>
      <c r="G61" s="15">
        <v>144.59999999999997</v>
      </c>
      <c r="H61" s="6">
        <v>3.2999999999999988E-2</v>
      </c>
      <c r="I61" s="15">
        <v>0</v>
      </c>
      <c r="J61" s="6">
        <v>40</v>
      </c>
      <c r="K61" s="15">
        <v>0.62</v>
      </c>
      <c r="L61" s="6">
        <v>8.1</v>
      </c>
      <c r="M61" s="15">
        <v>22.5</v>
      </c>
      <c r="N61" s="28">
        <v>3.9</v>
      </c>
      <c r="O61" s="15">
        <v>0.38</v>
      </c>
      <c r="P61" s="158" t="s">
        <v>131</v>
      </c>
    </row>
    <row r="62" spans="1:18" ht="31.5" x14ac:dyDescent="0.25">
      <c r="A62" s="13" t="s">
        <v>48</v>
      </c>
      <c r="B62" s="44"/>
      <c r="C62" s="14" t="s">
        <v>159</v>
      </c>
      <c r="D62" s="6">
        <v>8.1</v>
      </c>
      <c r="E62" s="15">
        <v>7.85</v>
      </c>
      <c r="F62" s="6">
        <v>14.88</v>
      </c>
      <c r="G62" s="15">
        <v>205.88</v>
      </c>
      <c r="H62" s="6">
        <v>0.12380000000000002</v>
      </c>
      <c r="I62" s="15">
        <v>0.74200000000000021</v>
      </c>
      <c r="J62" s="6">
        <v>154.70000000000002</v>
      </c>
      <c r="K62" s="15">
        <v>0.98599999999999999</v>
      </c>
      <c r="L62" s="6">
        <v>345.03399999999999</v>
      </c>
      <c r="M62" s="15">
        <v>425.05400000000009</v>
      </c>
      <c r="N62" s="28">
        <v>50.286000000000001</v>
      </c>
      <c r="O62" s="15">
        <v>1.4540000000000004</v>
      </c>
      <c r="P62" s="158" t="s">
        <v>160</v>
      </c>
    </row>
    <row r="63" spans="1:18" ht="18" customHeight="1" x14ac:dyDescent="0.25">
      <c r="A63" s="13" t="s">
        <v>49</v>
      </c>
      <c r="B63" s="44"/>
      <c r="C63" s="14" t="s">
        <v>161</v>
      </c>
      <c r="D63" s="6">
        <v>2.4249999999999998</v>
      </c>
      <c r="E63" s="15">
        <v>0.95</v>
      </c>
      <c r="F63" s="6">
        <v>11.6</v>
      </c>
      <c r="G63" s="15">
        <v>99.14</v>
      </c>
      <c r="H63" s="6">
        <v>4.859999999999999E-2</v>
      </c>
      <c r="I63" s="15">
        <v>0</v>
      </c>
      <c r="J63" s="6">
        <v>29.134999999999998</v>
      </c>
      <c r="K63" s="15">
        <v>0.72500000000000009</v>
      </c>
      <c r="L63" s="6">
        <v>11.01135</v>
      </c>
      <c r="M63" s="15">
        <v>29.904000000000003</v>
      </c>
      <c r="N63" s="28">
        <v>8.5887000000000011</v>
      </c>
      <c r="O63" s="15">
        <v>0.50050000000000006</v>
      </c>
      <c r="P63" s="158" t="s">
        <v>162</v>
      </c>
    </row>
    <row r="64" spans="1:18" x14ac:dyDescent="0.25">
      <c r="A64" s="13" t="s">
        <v>17</v>
      </c>
      <c r="B64" s="4"/>
      <c r="C64" s="37" t="s">
        <v>163</v>
      </c>
      <c r="D64" s="6">
        <v>0.38</v>
      </c>
      <c r="E64" s="15">
        <v>9.69E-2</v>
      </c>
      <c r="F64" s="6">
        <v>10.056000000000001</v>
      </c>
      <c r="G64" s="15">
        <v>42.66</v>
      </c>
      <c r="H64" s="42">
        <v>1.9000000000000002E-3</v>
      </c>
      <c r="I64" s="14">
        <v>0.19000000000000003</v>
      </c>
      <c r="J64" s="42">
        <v>0</v>
      </c>
      <c r="K64" s="14">
        <v>0</v>
      </c>
      <c r="L64" s="42">
        <v>18.939</v>
      </c>
      <c r="M64" s="14">
        <v>15.656000000000002</v>
      </c>
      <c r="N64" s="58">
        <v>8.3600000000000012</v>
      </c>
      <c r="O64" s="14">
        <v>1.5880000000000001</v>
      </c>
      <c r="P64" s="158" t="s">
        <v>164</v>
      </c>
    </row>
    <row r="65" spans="1:18" x14ac:dyDescent="0.25">
      <c r="A65" s="13" t="s">
        <v>45</v>
      </c>
      <c r="B65" s="4"/>
      <c r="C65" s="37">
        <v>120</v>
      </c>
      <c r="D65" s="7">
        <v>0.48</v>
      </c>
      <c r="E65" s="15">
        <v>0.48</v>
      </c>
      <c r="F65" s="15">
        <v>11.759999999999998</v>
      </c>
      <c r="G65" s="15">
        <v>56.399999999999984</v>
      </c>
      <c r="H65" s="5">
        <v>3.599999999999999E-2</v>
      </c>
      <c r="I65" s="14">
        <v>11.999999999999996</v>
      </c>
      <c r="J65" s="42">
        <v>0</v>
      </c>
      <c r="K65" s="14">
        <v>0.24</v>
      </c>
      <c r="L65" s="42">
        <v>19.2</v>
      </c>
      <c r="M65" s="14">
        <v>13.2</v>
      </c>
      <c r="N65" s="14">
        <v>10.799999999999999</v>
      </c>
      <c r="O65" s="42">
        <v>2.6399999999999997</v>
      </c>
      <c r="P65" s="158" t="s">
        <v>134</v>
      </c>
    </row>
    <row r="66" spans="1:18" ht="16.5" customHeight="1" thickBot="1" x14ac:dyDescent="0.3">
      <c r="A66" s="13" t="s">
        <v>27</v>
      </c>
      <c r="B66" s="44"/>
      <c r="C66" s="37">
        <v>30</v>
      </c>
      <c r="D66" s="7">
        <v>2.25</v>
      </c>
      <c r="E66" s="15">
        <v>0.87</v>
      </c>
      <c r="F66" s="28">
        <v>15.419999999999998</v>
      </c>
      <c r="G66" s="7">
        <v>78.599999999999994</v>
      </c>
      <c r="H66" s="7">
        <v>3.3000000000000002E-2</v>
      </c>
      <c r="I66" s="15">
        <v>0</v>
      </c>
      <c r="J66" s="6">
        <v>0</v>
      </c>
      <c r="K66" s="15">
        <v>0.51</v>
      </c>
      <c r="L66" s="6">
        <v>5.7</v>
      </c>
      <c r="M66" s="15">
        <v>19.5</v>
      </c>
      <c r="N66" s="15">
        <v>3.9</v>
      </c>
      <c r="O66" s="6">
        <v>0.36</v>
      </c>
      <c r="P66" s="158" t="s">
        <v>133</v>
      </c>
    </row>
    <row r="67" spans="1:18" ht="16.5" thickBot="1" x14ac:dyDescent="0.3">
      <c r="A67" s="114" t="s">
        <v>112</v>
      </c>
      <c r="B67" s="93"/>
      <c r="C67" s="16">
        <v>640</v>
      </c>
      <c r="D67" s="17">
        <f>SUM(D61:D66)</f>
        <v>15.965000000000002</v>
      </c>
      <c r="E67" s="17">
        <f t="shared" ref="E67:O67" si="10">SUM(E61:E66)</f>
        <v>18.366900000000001</v>
      </c>
      <c r="F67" s="17">
        <f t="shared" si="10"/>
        <v>79.265999999999991</v>
      </c>
      <c r="G67" s="17">
        <f>SUM(G61:G66)</f>
        <v>627.28</v>
      </c>
      <c r="H67" s="17">
        <f t="shared" si="10"/>
        <v>0.27629999999999999</v>
      </c>
      <c r="I67" s="17">
        <f t="shared" si="10"/>
        <v>12.931999999999997</v>
      </c>
      <c r="J67" s="17">
        <f t="shared" si="10"/>
        <v>223.83500000000001</v>
      </c>
      <c r="K67" s="17">
        <f t="shared" si="10"/>
        <v>3.0809999999999995</v>
      </c>
      <c r="L67" s="17">
        <f t="shared" si="10"/>
        <v>407.98435000000001</v>
      </c>
      <c r="M67" s="17">
        <f t="shared" si="10"/>
        <v>525.81400000000008</v>
      </c>
      <c r="N67" s="17">
        <f t="shared" si="10"/>
        <v>85.834700000000012</v>
      </c>
      <c r="O67" s="17">
        <f t="shared" si="10"/>
        <v>6.9225000000000003</v>
      </c>
      <c r="P67" s="177"/>
    </row>
    <row r="68" spans="1:18" x14ac:dyDescent="0.25">
      <c r="A68" s="13"/>
      <c r="B68" s="44" t="s">
        <v>113</v>
      </c>
      <c r="C68" s="12"/>
      <c r="D68" s="112"/>
      <c r="E68" s="15"/>
      <c r="F68" s="112"/>
      <c r="G68" s="15"/>
      <c r="H68" s="112"/>
      <c r="I68" s="15"/>
      <c r="J68" s="6"/>
      <c r="K68" s="15"/>
      <c r="L68" s="6"/>
      <c r="M68" s="15"/>
      <c r="N68" s="19"/>
      <c r="O68" s="28"/>
      <c r="P68" s="158"/>
    </row>
    <row r="69" spans="1:18" x14ac:dyDescent="0.25">
      <c r="A69" s="13" t="s">
        <v>165</v>
      </c>
      <c r="B69" s="4"/>
      <c r="C69" s="37">
        <v>20</v>
      </c>
      <c r="D69" s="6">
        <v>1.84</v>
      </c>
      <c r="E69" s="15">
        <v>2.8200000000000003</v>
      </c>
      <c r="F69" s="6">
        <v>12.640000000000002</v>
      </c>
      <c r="G69" s="15">
        <v>83.2</v>
      </c>
      <c r="H69" s="15">
        <v>2.8000000000000004E-2</v>
      </c>
      <c r="I69" s="15">
        <v>0</v>
      </c>
      <c r="J69" s="6"/>
      <c r="K69" s="15">
        <v>1.3</v>
      </c>
      <c r="L69" s="15">
        <v>5.2000000000000011</v>
      </c>
      <c r="M69" s="15">
        <v>21.400000000000002</v>
      </c>
      <c r="N69" s="15">
        <v>5</v>
      </c>
      <c r="O69" s="28">
        <v>0.28000000000000003</v>
      </c>
      <c r="P69" s="178"/>
    </row>
    <row r="70" spans="1:18" s="63" customFormat="1" ht="19.5" customHeight="1" thickBot="1" x14ac:dyDescent="0.3">
      <c r="A70" s="13" t="s">
        <v>54</v>
      </c>
      <c r="B70" s="125"/>
      <c r="C70" s="37">
        <v>200</v>
      </c>
      <c r="D70" s="15">
        <v>5.8</v>
      </c>
      <c r="E70" s="28">
        <v>5</v>
      </c>
      <c r="F70" s="28">
        <v>9.6</v>
      </c>
      <c r="G70" s="28">
        <v>107</v>
      </c>
      <c r="H70" s="6">
        <v>0.08</v>
      </c>
      <c r="I70" s="15">
        <v>2.6</v>
      </c>
      <c r="J70" s="6">
        <v>40</v>
      </c>
      <c r="K70" s="15"/>
      <c r="L70" s="6">
        <v>240</v>
      </c>
      <c r="M70" s="15">
        <v>180</v>
      </c>
      <c r="N70" s="15">
        <v>28</v>
      </c>
      <c r="O70" s="6">
        <v>0.2</v>
      </c>
      <c r="P70" s="178" t="s">
        <v>137</v>
      </c>
      <c r="Q70" s="120"/>
    </row>
    <row r="71" spans="1:18" s="18" customFormat="1" ht="16.5" thickBot="1" x14ac:dyDescent="0.3">
      <c r="A71" s="114" t="s">
        <v>112</v>
      </c>
      <c r="B71" s="94"/>
      <c r="C71" s="16">
        <v>220</v>
      </c>
      <c r="D71" s="17">
        <f>SUM(D69:D70)</f>
        <v>7.64</v>
      </c>
      <c r="E71" s="17">
        <f t="shared" ref="E71:O71" si="11">SUM(E69:E70)</f>
        <v>7.82</v>
      </c>
      <c r="F71" s="17">
        <f t="shared" si="11"/>
        <v>22.240000000000002</v>
      </c>
      <c r="G71" s="17">
        <f t="shared" si="11"/>
        <v>190.2</v>
      </c>
      <c r="H71" s="17">
        <f t="shared" si="11"/>
        <v>0.10800000000000001</v>
      </c>
      <c r="I71" s="17">
        <f t="shared" si="11"/>
        <v>2.6</v>
      </c>
      <c r="J71" s="17">
        <f t="shared" si="11"/>
        <v>40</v>
      </c>
      <c r="K71" s="17">
        <f t="shared" si="11"/>
        <v>1.3</v>
      </c>
      <c r="L71" s="17">
        <f t="shared" si="11"/>
        <v>245.2</v>
      </c>
      <c r="M71" s="17">
        <f t="shared" si="11"/>
        <v>201.4</v>
      </c>
      <c r="N71" s="17">
        <f t="shared" si="11"/>
        <v>33</v>
      </c>
      <c r="O71" s="17">
        <f t="shared" si="11"/>
        <v>0.48000000000000004</v>
      </c>
      <c r="P71" s="177"/>
      <c r="Q71" s="119"/>
    </row>
    <row r="72" spans="1:18" s="18" customFormat="1" ht="20.25" customHeight="1" thickBot="1" x14ac:dyDescent="0.3">
      <c r="A72" s="224" t="s">
        <v>298</v>
      </c>
      <c r="B72" s="225"/>
      <c r="C72" s="102">
        <f>C67+C71</f>
        <v>860</v>
      </c>
      <c r="D72" s="80">
        <f>D67+D71</f>
        <v>23.605</v>
      </c>
      <c r="E72" s="80">
        <f t="shared" ref="E72:O72" si="12">E67+E71</f>
        <v>26.186900000000001</v>
      </c>
      <c r="F72" s="80">
        <f t="shared" si="12"/>
        <v>101.506</v>
      </c>
      <c r="G72" s="80">
        <f>G67+G71</f>
        <v>817.48</v>
      </c>
      <c r="H72" s="80">
        <f t="shared" si="12"/>
        <v>0.38429999999999997</v>
      </c>
      <c r="I72" s="80">
        <f t="shared" si="12"/>
        <v>15.531999999999996</v>
      </c>
      <c r="J72" s="80">
        <f t="shared" si="12"/>
        <v>263.83500000000004</v>
      </c>
      <c r="K72" s="80">
        <f t="shared" si="12"/>
        <v>4.3809999999999993</v>
      </c>
      <c r="L72" s="80">
        <f t="shared" si="12"/>
        <v>653.18434999999999</v>
      </c>
      <c r="M72" s="80">
        <f t="shared" si="12"/>
        <v>727.21400000000006</v>
      </c>
      <c r="N72" s="80">
        <f t="shared" si="12"/>
        <v>118.83470000000001</v>
      </c>
      <c r="O72" s="80">
        <f t="shared" si="12"/>
        <v>7.4025000000000007</v>
      </c>
      <c r="P72" s="175"/>
      <c r="Q72" s="119">
        <f>G72/2720</f>
        <v>0.30054411764705885</v>
      </c>
      <c r="R72" s="126" t="s">
        <v>266</v>
      </c>
    </row>
    <row r="73" spans="1:18" x14ac:dyDescent="0.25">
      <c r="A73" s="2"/>
      <c r="B73" s="11" t="s">
        <v>10</v>
      </c>
      <c r="C73" s="12"/>
      <c r="D73" s="19"/>
      <c r="E73" s="113"/>
      <c r="F73" s="113"/>
      <c r="G73" s="134"/>
      <c r="H73" s="19"/>
      <c r="I73" s="134"/>
      <c r="J73" s="19"/>
      <c r="K73" s="134"/>
      <c r="L73" s="19"/>
      <c r="M73" s="134"/>
      <c r="N73" s="19"/>
      <c r="O73" s="135"/>
      <c r="P73" s="181"/>
      <c r="Q73" s="119"/>
    </row>
    <row r="74" spans="1:18" x14ac:dyDescent="0.25">
      <c r="A74" s="13" t="s">
        <v>67</v>
      </c>
      <c r="B74" s="44"/>
      <c r="C74" s="14">
        <v>100</v>
      </c>
      <c r="D74" s="6">
        <v>0.8</v>
      </c>
      <c r="E74" s="15">
        <v>0.1</v>
      </c>
      <c r="F74" s="6">
        <v>2.5</v>
      </c>
      <c r="G74" s="7">
        <v>14</v>
      </c>
      <c r="H74" s="15">
        <v>0.03</v>
      </c>
      <c r="I74" s="6">
        <v>10</v>
      </c>
      <c r="J74" s="15">
        <v>0</v>
      </c>
      <c r="K74" s="6">
        <v>0.1</v>
      </c>
      <c r="L74" s="15">
        <v>23</v>
      </c>
      <c r="M74" s="6">
        <v>42</v>
      </c>
      <c r="N74" s="15">
        <v>14</v>
      </c>
      <c r="O74" s="28">
        <v>0.6</v>
      </c>
      <c r="P74" s="187" t="s">
        <v>139</v>
      </c>
    </row>
    <row r="75" spans="1:18" ht="36" customHeight="1" x14ac:dyDescent="0.25">
      <c r="A75" s="13" t="s">
        <v>283</v>
      </c>
      <c r="B75" s="44"/>
      <c r="C75" s="14" t="s">
        <v>200</v>
      </c>
      <c r="D75" s="6">
        <v>5.6716699999999998</v>
      </c>
      <c r="E75" s="15">
        <v>9.8795300000000008</v>
      </c>
      <c r="F75" s="6">
        <v>12.421950000000001</v>
      </c>
      <c r="G75" s="7">
        <v>145.02099999999999</v>
      </c>
      <c r="H75" s="15">
        <v>0.10331</v>
      </c>
      <c r="I75" s="6">
        <v>8.4699999999999989</v>
      </c>
      <c r="J75" s="15">
        <v>12.2</v>
      </c>
      <c r="K75" s="6">
        <v>2.4503999999999997</v>
      </c>
      <c r="L75" s="15">
        <v>40.3172</v>
      </c>
      <c r="M75" s="6">
        <v>85.667599999999993</v>
      </c>
      <c r="N75" s="15">
        <v>28.616999999999997</v>
      </c>
      <c r="O75" s="28">
        <v>1.1166</v>
      </c>
      <c r="P75" s="187" t="s">
        <v>275</v>
      </c>
    </row>
    <row r="76" spans="1:18" ht="28.5" customHeight="1" x14ac:dyDescent="0.25">
      <c r="A76" s="13" t="s">
        <v>60</v>
      </c>
      <c r="B76" s="44"/>
      <c r="C76" s="14" t="s">
        <v>210</v>
      </c>
      <c r="D76" s="6">
        <v>10.43</v>
      </c>
      <c r="E76" s="15">
        <v>11.62</v>
      </c>
      <c r="F76" s="6">
        <v>9.0399999999999991</v>
      </c>
      <c r="G76" s="15">
        <v>180.33</v>
      </c>
      <c r="H76" s="6">
        <v>4.3333333333333335E-2</v>
      </c>
      <c r="I76" s="15">
        <v>3.0539999999999998</v>
      </c>
      <c r="J76" s="6">
        <v>25.655999999999999</v>
      </c>
      <c r="K76" s="15">
        <v>2.056</v>
      </c>
      <c r="L76" s="6">
        <v>131.256</v>
      </c>
      <c r="M76" s="15">
        <v>189.75199999999998</v>
      </c>
      <c r="N76" s="28">
        <v>44.323999999999998</v>
      </c>
      <c r="O76" s="15">
        <v>0.75</v>
      </c>
      <c r="P76" s="187" t="s">
        <v>259</v>
      </c>
    </row>
    <row r="77" spans="1:18" ht="31.5" x14ac:dyDescent="0.25">
      <c r="A77" s="13" t="s">
        <v>61</v>
      </c>
      <c r="B77" s="4"/>
      <c r="C77" s="14" t="s">
        <v>169</v>
      </c>
      <c r="D77" s="49">
        <v>4.6980000000000004</v>
      </c>
      <c r="E77" s="23">
        <v>7.88</v>
      </c>
      <c r="F77" s="65">
        <v>43.75</v>
      </c>
      <c r="G77" s="142">
        <v>284.47000000000003</v>
      </c>
      <c r="H77" s="15">
        <v>0.19499999999999998</v>
      </c>
      <c r="I77" s="6">
        <v>29.33799999999999</v>
      </c>
      <c r="J77" s="15">
        <v>0</v>
      </c>
      <c r="K77" s="6">
        <v>0.82699999999999996</v>
      </c>
      <c r="L77" s="15">
        <v>66.924999999999997</v>
      </c>
      <c r="M77" s="6">
        <v>127.66699999999997</v>
      </c>
      <c r="N77" s="15">
        <v>43.254999999999995</v>
      </c>
      <c r="O77" s="28">
        <v>1.5949999999999998</v>
      </c>
      <c r="P77" s="178" t="s">
        <v>170</v>
      </c>
    </row>
    <row r="78" spans="1:18" ht="20.25" customHeight="1" x14ac:dyDescent="0.25">
      <c r="A78" s="13" t="s">
        <v>316</v>
      </c>
      <c r="B78" s="68"/>
      <c r="C78" s="48">
        <v>200</v>
      </c>
      <c r="D78" s="26">
        <v>0.67800000000000005</v>
      </c>
      <c r="E78" s="27">
        <v>0.27800000000000002</v>
      </c>
      <c r="F78" s="26">
        <v>20.76</v>
      </c>
      <c r="G78" s="55">
        <v>88.2</v>
      </c>
      <c r="H78" s="27">
        <v>1.2E-2</v>
      </c>
      <c r="I78" s="26">
        <v>100</v>
      </c>
      <c r="J78" s="27">
        <v>0</v>
      </c>
      <c r="K78" s="26">
        <v>0.76</v>
      </c>
      <c r="L78" s="27">
        <v>21.34</v>
      </c>
      <c r="M78" s="26">
        <v>3.44</v>
      </c>
      <c r="N78" s="27">
        <v>3.44</v>
      </c>
      <c r="O78" s="56">
        <v>0.63400000000000001</v>
      </c>
      <c r="P78" s="187" t="s">
        <v>171</v>
      </c>
    </row>
    <row r="79" spans="1:18" ht="21" customHeight="1" x14ac:dyDescent="0.25">
      <c r="A79" s="13" t="s">
        <v>11</v>
      </c>
      <c r="B79" s="4"/>
      <c r="C79" s="14">
        <v>60</v>
      </c>
      <c r="D79" s="6">
        <v>3.96</v>
      </c>
      <c r="E79" s="15">
        <v>0.72</v>
      </c>
      <c r="F79" s="6">
        <v>23.76</v>
      </c>
      <c r="G79" s="7">
        <v>118.80000000000001</v>
      </c>
      <c r="H79" s="15">
        <v>0.10200000000000002</v>
      </c>
      <c r="I79" s="6"/>
      <c r="J79" s="15"/>
      <c r="K79" s="6">
        <v>0.84</v>
      </c>
      <c r="L79" s="15">
        <v>17.400000000000002</v>
      </c>
      <c r="M79" s="6">
        <v>90.000000000000014</v>
      </c>
      <c r="N79" s="15">
        <v>28.200000000000006</v>
      </c>
      <c r="O79" s="28">
        <v>2.3400000000000003</v>
      </c>
      <c r="P79" s="158" t="s">
        <v>143</v>
      </c>
    </row>
    <row r="80" spans="1:18" ht="21" customHeight="1" thickBot="1" x14ac:dyDescent="0.3">
      <c r="A80" s="13" t="s">
        <v>25</v>
      </c>
      <c r="B80" s="4"/>
      <c r="C80" s="14">
        <v>50</v>
      </c>
      <c r="D80" s="6">
        <v>3.8</v>
      </c>
      <c r="E80" s="23">
        <v>0.4</v>
      </c>
      <c r="F80" s="6">
        <v>24.6</v>
      </c>
      <c r="G80" s="7">
        <v>117.5</v>
      </c>
      <c r="H80" s="30">
        <v>5.5000000000000007E-2</v>
      </c>
      <c r="I80" s="6">
        <v>0</v>
      </c>
      <c r="J80" s="30">
        <v>0</v>
      </c>
      <c r="K80" s="6">
        <v>0.55000000000000004</v>
      </c>
      <c r="L80" s="30">
        <v>10</v>
      </c>
      <c r="M80" s="6">
        <v>32.5</v>
      </c>
      <c r="N80" s="30">
        <v>7.0000000000000009</v>
      </c>
      <c r="O80" s="28">
        <v>0.55000000000000016</v>
      </c>
      <c r="P80" s="158" t="s">
        <v>133</v>
      </c>
    </row>
    <row r="81" spans="1:25" ht="21" customHeight="1" thickBot="1" x14ac:dyDescent="0.3">
      <c r="A81" s="114" t="s">
        <v>112</v>
      </c>
      <c r="B81" s="93"/>
      <c r="C81" s="16">
        <v>1031</v>
      </c>
      <c r="D81" s="17">
        <f>SUM(D74:D80)</f>
        <v>30.037670000000002</v>
      </c>
      <c r="E81" s="17">
        <f t="shared" ref="E81:O81" si="13">SUM(E74:E80)</f>
        <v>30.877529999999997</v>
      </c>
      <c r="F81" s="17">
        <f t="shared" si="13"/>
        <v>136.83195000000001</v>
      </c>
      <c r="G81" s="17">
        <f t="shared" si="13"/>
        <v>948.32100000000014</v>
      </c>
      <c r="H81" s="17">
        <f t="shared" si="13"/>
        <v>0.54064333333333336</v>
      </c>
      <c r="I81" s="17">
        <f t="shared" si="13"/>
        <v>150.86199999999999</v>
      </c>
      <c r="J81" s="17">
        <f t="shared" si="13"/>
        <v>37.855999999999995</v>
      </c>
      <c r="K81" s="17">
        <f t="shared" si="13"/>
        <v>7.5833999999999993</v>
      </c>
      <c r="L81" s="17">
        <f t="shared" si="13"/>
        <v>310.23819999999995</v>
      </c>
      <c r="M81" s="17">
        <f t="shared" si="13"/>
        <v>571.02659999999992</v>
      </c>
      <c r="N81" s="17">
        <f t="shared" si="13"/>
        <v>168.83600000000001</v>
      </c>
      <c r="O81" s="17">
        <f t="shared" si="13"/>
        <v>7.5856000000000003</v>
      </c>
      <c r="P81" s="177"/>
      <c r="Q81" s="118">
        <f>G81/2720</f>
        <v>0.34864742647058827</v>
      </c>
      <c r="R81" s="129" t="s">
        <v>263</v>
      </c>
    </row>
    <row r="82" spans="1:25" ht="21" customHeight="1" thickBot="1" x14ac:dyDescent="0.3">
      <c r="A82" s="13" t="s">
        <v>314</v>
      </c>
      <c r="B82" s="44"/>
      <c r="C82" s="162">
        <v>500</v>
      </c>
      <c r="D82" s="161">
        <v>0</v>
      </c>
      <c r="E82" s="160">
        <v>0</v>
      </c>
      <c r="F82" s="159">
        <v>0</v>
      </c>
      <c r="G82" s="161">
        <v>0</v>
      </c>
      <c r="H82" s="161">
        <v>0</v>
      </c>
      <c r="I82" s="161">
        <v>0</v>
      </c>
      <c r="J82" s="161">
        <v>0</v>
      </c>
      <c r="K82" s="161">
        <v>0</v>
      </c>
      <c r="L82" s="161">
        <v>0</v>
      </c>
      <c r="M82" s="161">
        <v>0</v>
      </c>
      <c r="N82" s="161">
        <v>0</v>
      </c>
      <c r="O82" s="161">
        <v>0</v>
      </c>
      <c r="P82" s="177"/>
      <c r="R82" s="129"/>
    </row>
    <row r="83" spans="1:25" ht="21" customHeight="1" thickBot="1" x14ac:dyDescent="0.3">
      <c r="A83" s="114" t="s">
        <v>114</v>
      </c>
      <c r="B83" s="95"/>
      <c r="C83" s="16">
        <f>C67+C71+C81+C82</f>
        <v>2391</v>
      </c>
      <c r="D83" s="17">
        <f>D67+D71+D81+D82</f>
        <v>53.642670000000003</v>
      </c>
      <c r="E83" s="17">
        <f t="shared" ref="E83:O83" si="14">E67+E71+E81+E82</f>
        <v>57.064430000000002</v>
      </c>
      <c r="F83" s="17">
        <f t="shared" si="14"/>
        <v>238.33795000000001</v>
      </c>
      <c r="G83" s="17">
        <f t="shared" si="14"/>
        <v>1765.8010000000002</v>
      </c>
      <c r="H83" s="17">
        <f t="shared" si="14"/>
        <v>0.92494333333333334</v>
      </c>
      <c r="I83" s="17">
        <f t="shared" si="14"/>
        <v>166.39400000000001</v>
      </c>
      <c r="J83" s="17">
        <f t="shared" si="14"/>
        <v>301.69100000000003</v>
      </c>
      <c r="K83" s="17">
        <f t="shared" si="14"/>
        <v>11.964399999999998</v>
      </c>
      <c r="L83" s="17">
        <f t="shared" si="14"/>
        <v>963.42255</v>
      </c>
      <c r="M83" s="17">
        <f t="shared" si="14"/>
        <v>1298.2406000000001</v>
      </c>
      <c r="N83" s="17">
        <f t="shared" si="14"/>
        <v>287.67070000000001</v>
      </c>
      <c r="O83" s="17">
        <f t="shared" si="14"/>
        <v>14.988100000000001</v>
      </c>
      <c r="P83" s="177"/>
      <c r="Q83" s="119">
        <f>G83/2720</f>
        <v>0.64919154411764712</v>
      </c>
      <c r="R83" s="126" t="s">
        <v>264</v>
      </c>
    </row>
    <row r="84" spans="1:25" x14ac:dyDescent="0.25">
      <c r="A84" s="33"/>
      <c r="B84" s="44"/>
      <c r="C84" s="76"/>
      <c r="D84" s="51"/>
      <c r="E84" s="51"/>
      <c r="F84" s="51"/>
      <c r="G84" s="51"/>
      <c r="H84" s="51"/>
      <c r="I84" s="51"/>
      <c r="J84" s="51"/>
      <c r="K84" s="51"/>
      <c r="L84" s="51"/>
      <c r="M84" s="79"/>
      <c r="N84" s="79"/>
      <c r="O84" s="51"/>
      <c r="P84" s="182"/>
    </row>
    <row r="85" spans="1:25" ht="16.5" thickBot="1" x14ac:dyDescent="0.3">
      <c r="A85" s="70" t="s">
        <v>3</v>
      </c>
      <c r="B85" s="92"/>
      <c r="C85" s="75"/>
      <c r="M85" s="123"/>
      <c r="N85" s="123"/>
      <c r="P85" s="183"/>
    </row>
    <row r="86" spans="1:25" ht="15.75" customHeight="1" x14ac:dyDescent="0.25">
      <c r="A86" s="2" t="s">
        <v>93</v>
      </c>
      <c r="B86" s="77"/>
      <c r="C86" s="36" t="s">
        <v>94</v>
      </c>
      <c r="D86" s="226" t="s">
        <v>95</v>
      </c>
      <c r="E86" s="227"/>
      <c r="F86" s="228"/>
      <c r="G86" s="19" t="s">
        <v>96</v>
      </c>
      <c r="H86" s="239" t="s">
        <v>97</v>
      </c>
      <c r="I86" s="236" t="s">
        <v>98</v>
      </c>
      <c r="J86" s="242" t="s">
        <v>99</v>
      </c>
      <c r="K86" s="236" t="s">
        <v>100</v>
      </c>
      <c r="L86" s="242" t="s">
        <v>101</v>
      </c>
      <c r="M86" s="236" t="s">
        <v>102</v>
      </c>
      <c r="N86" s="239" t="s">
        <v>103</v>
      </c>
      <c r="O86" s="236" t="s">
        <v>104</v>
      </c>
      <c r="P86" s="190" t="s">
        <v>115</v>
      </c>
    </row>
    <row r="87" spans="1:25" ht="16.5" thickBot="1" x14ac:dyDescent="0.3">
      <c r="A87" s="13" t="s">
        <v>105</v>
      </c>
      <c r="B87" s="4"/>
      <c r="C87" s="37" t="s">
        <v>106</v>
      </c>
      <c r="D87" s="229"/>
      <c r="E87" s="230"/>
      <c r="F87" s="231"/>
      <c r="G87" s="15" t="s">
        <v>118</v>
      </c>
      <c r="H87" s="240"/>
      <c r="I87" s="237"/>
      <c r="J87" s="243"/>
      <c r="K87" s="237"/>
      <c r="L87" s="243"/>
      <c r="M87" s="237"/>
      <c r="N87" s="240"/>
      <c r="O87" s="237"/>
      <c r="P87" s="191" t="s">
        <v>116</v>
      </c>
    </row>
    <row r="88" spans="1:25" ht="16.5" thickBot="1" x14ac:dyDescent="0.3">
      <c r="A88" s="8"/>
      <c r="B88" s="88"/>
      <c r="C88" s="52"/>
      <c r="D88" s="9" t="s">
        <v>107</v>
      </c>
      <c r="E88" s="9" t="s">
        <v>108</v>
      </c>
      <c r="F88" s="47" t="s">
        <v>109</v>
      </c>
      <c r="G88" s="9" t="s">
        <v>110</v>
      </c>
      <c r="H88" s="241"/>
      <c r="I88" s="238"/>
      <c r="J88" s="244"/>
      <c r="K88" s="238"/>
      <c r="L88" s="244"/>
      <c r="M88" s="238"/>
      <c r="N88" s="241"/>
      <c r="O88" s="238"/>
      <c r="P88" s="192"/>
    </row>
    <row r="89" spans="1:25" x14ac:dyDescent="0.25">
      <c r="A89" s="13"/>
      <c r="B89" s="11" t="s">
        <v>5</v>
      </c>
      <c r="C89" s="36"/>
      <c r="D89" s="112"/>
      <c r="E89" s="19"/>
      <c r="F89" s="112"/>
      <c r="G89" s="19"/>
      <c r="H89" s="112"/>
      <c r="I89" s="19"/>
      <c r="J89" s="6"/>
      <c r="K89" s="19"/>
      <c r="L89" s="6"/>
      <c r="M89" s="19"/>
      <c r="N89" s="111"/>
      <c r="O89" s="19"/>
      <c r="P89" s="191"/>
    </row>
    <row r="90" spans="1:25" x14ac:dyDescent="0.25">
      <c r="A90" s="13" t="s">
        <v>56</v>
      </c>
      <c r="B90" s="44"/>
      <c r="C90" s="37" t="s">
        <v>55</v>
      </c>
      <c r="D90" s="6">
        <v>6.2750000000000004</v>
      </c>
      <c r="E90" s="15">
        <v>12.11</v>
      </c>
      <c r="F90" s="6">
        <v>15.549999999999997</v>
      </c>
      <c r="G90" s="15">
        <v>196.09999999999997</v>
      </c>
      <c r="H90" s="6">
        <v>3.7999999999999985E-2</v>
      </c>
      <c r="I90" s="15">
        <v>0.105</v>
      </c>
      <c r="J90" s="6">
        <v>71.5</v>
      </c>
      <c r="K90" s="15">
        <v>0.67999999999999994</v>
      </c>
      <c r="L90" s="6">
        <v>158.09999999999997</v>
      </c>
      <c r="M90" s="15">
        <v>112.49999999999999</v>
      </c>
      <c r="N90" s="7">
        <v>12.149999999999999</v>
      </c>
      <c r="O90" s="15">
        <v>0.48499999999999999</v>
      </c>
      <c r="P90" s="191" t="s">
        <v>146</v>
      </c>
    </row>
    <row r="91" spans="1:25" ht="31.5" x14ac:dyDescent="0.25">
      <c r="A91" s="13" t="s">
        <v>296</v>
      </c>
      <c r="B91" s="44"/>
      <c r="C91" s="37" t="s">
        <v>174</v>
      </c>
      <c r="D91" s="6">
        <v>6.41</v>
      </c>
      <c r="E91" s="15">
        <v>5.0999999999999996</v>
      </c>
      <c r="F91" s="6">
        <v>41.31</v>
      </c>
      <c r="G91" s="15">
        <v>230.02</v>
      </c>
      <c r="H91" s="6">
        <v>0.11</v>
      </c>
      <c r="I91" s="15">
        <v>1.0559999999999998</v>
      </c>
      <c r="J91" s="6">
        <v>36.279999999999994</v>
      </c>
      <c r="K91" s="15">
        <v>0.127</v>
      </c>
      <c r="L91" s="6">
        <v>145.27799999999996</v>
      </c>
      <c r="M91" s="15">
        <v>170.59199999999996</v>
      </c>
      <c r="N91" s="7">
        <v>40.941999999999986</v>
      </c>
      <c r="O91" s="15">
        <v>0.87899999999999967</v>
      </c>
      <c r="P91" s="191" t="s">
        <v>173</v>
      </c>
      <c r="Y91" s="101"/>
    </row>
    <row r="92" spans="1:25" x14ac:dyDescent="0.25">
      <c r="A92" s="3" t="s">
        <v>317</v>
      </c>
      <c r="B92" s="68"/>
      <c r="C92" s="34" t="s">
        <v>175</v>
      </c>
      <c r="D92" s="24">
        <v>3.1659999999999999</v>
      </c>
      <c r="E92" s="23">
        <v>2.6780000000000004</v>
      </c>
      <c r="F92" s="24">
        <v>5.9660000000000011</v>
      </c>
      <c r="G92" s="23">
        <v>60.600000000000009</v>
      </c>
      <c r="H92" s="24">
        <v>4.4000000000000004E-2</v>
      </c>
      <c r="I92" s="23">
        <v>1.3</v>
      </c>
      <c r="J92" s="24">
        <v>20</v>
      </c>
      <c r="K92" s="23">
        <v>0</v>
      </c>
      <c r="L92" s="24">
        <v>125.48</v>
      </c>
      <c r="M92" s="23">
        <v>90</v>
      </c>
      <c r="N92" s="22">
        <v>14</v>
      </c>
      <c r="O92" s="23">
        <v>0.10400000000000001</v>
      </c>
      <c r="P92" s="191" t="s">
        <v>176</v>
      </c>
    </row>
    <row r="93" spans="1:25" x14ac:dyDescent="0.25">
      <c r="A93" s="13" t="s">
        <v>45</v>
      </c>
      <c r="B93" s="4"/>
      <c r="C93" s="37">
        <v>120</v>
      </c>
      <c r="D93" s="6">
        <v>0.48</v>
      </c>
      <c r="E93" s="15">
        <v>0.48</v>
      </c>
      <c r="F93" s="6">
        <v>11.759999999999998</v>
      </c>
      <c r="G93" s="15">
        <v>56.399999999999984</v>
      </c>
      <c r="H93" s="42">
        <v>3.599999999999999E-2</v>
      </c>
      <c r="I93" s="14">
        <v>11.999999999999996</v>
      </c>
      <c r="J93" s="42">
        <v>0</v>
      </c>
      <c r="K93" s="14">
        <v>0.24</v>
      </c>
      <c r="L93" s="42">
        <v>19.2</v>
      </c>
      <c r="M93" s="14">
        <v>13.2</v>
      </c>
      <c r="N93" s="5">
        <v>10.799999999999999</v>
      </c>
      <c r="O93" s="14">
        <v>2.6399999999999997</v>
      </c>
      <c r="P93" s="191" t="s">
        <v>134</v>
      </c>
    </row>
    <row r="94" spans="1:25" ht="24.75" thickBot="1" x14ac:dyDescent="0.3">
      <c r="A94" s="13" t="s">
        <v>27</v>
      </c>
      <c r="B94" s="44"/>
      <c r="C94" s="37">
        <v>30</v>
      </c>
      <c r="D94" s="7">
        <v>2.25</v>
      </c>
      <c r="E94" s="15">
        <v>0.87</v>
      </c>
      <c r="F94" s="28">
        <v>15.419999999999998</v>
      </c>
      <c r="G94" s="7">
        <v>78.599999999999994</v>
      </c>
      <c r="H94" s="7">
        <v>3.3000000000000002E-2</v>
      </c>
      <c r="I94" s="15">
        <v>0</v>
      </c>
      <c r="J94" s="6">
        <v>0</v>
      </c>
      <c r="K94" s="15">
        <v>0.51</v>
      </c>
      <c r="L94" s="6">
        <v>5.7</v>
      </c>
      <c r="M94" s="15">
        <v>19.5</v>
      </c>
      <c r="N94" s="15">
        <v>3.9</v>
      </c>
      <c r="O94" s="6">
        <v>0.36</v>
      </c>
      <c r="P94" s="158" t="s">
        <v>133</v>
      </c>
    </row>
    <row r="95" spans="1:25" ht="16.5" thickBot="1" x14ac:dyDescent="0.3">
      <c r="A95" s="114" t="s">
        <v>112</v>
      </c>
      <c r="B95" s="93"/>
      <c r="C95" s="16">
        <v>630</v>
      </c>
      <c r="D95" s="17">
        <f>SUM(D90:D94)</f>
        <v>18.581</v>
      </c>
      <c r="E95" s="17">
        <f t="shared" ref="E95:O95" si="15">SUM(E90:E94)</f>
        <v>21.238000000000003</v>
      </c>
      <c r="F95" s="17">
        <f t="shared" si="15"/>
        <v>90.006</v>
      </c>
      <c r="G95" s="17">
        <f t="shared" si="15"/>
        <v>621.72</v>
      </c>
      <c r="H95" s="17">
        <f t="shared" si="15"/>
        <v>0.26100000000000001</v>
      </c>
      <c r="I95" s="17">
        <f t="shared" si="15"/>
        <v>14.460999999999997</v>
      </c>
      <c r="J95" s="17">
        <f t="shared" si="15"/>
        <v>127.78</v>
      </c>
      <c r="K95" s="17">
        <f t="shared" si="15"/>
        <v>1.5569999999999999</v>
      </c>
      <c r="L95" s="17">
        <f t="shared" si="15"/>
        <v>453.75799999999992</v>
      </c>
      <c r="M95" s="17">
        <f t="shared" si="15"/>
        <v>405.79199999999992</v>
      </c>
      <c r="N95" s="17">
        <f t="shared" si="15"/>
        <v>81.791999999999987</v>
      </c>
      <c r="O95" s="17">
        <f t="shared" si="15"/>
        <v>4.468</v>
      </c>
      <c r="P95" s="193"/>
    </row>
    <row r="96" spans="1:25" x14ac:dyDescent="0.25">
      <c r="A96" s="13"/>
      <c r="B96" s="44" t="s">
        <v>113</v>
      </c>
      <c r="C96" s="38"/>
      <c r="D96" s="6"/>
      <c r="E96" s="15"/>
      <c r="F96" s="28"/>
      <c r="G96" s="15"/>
      <c r="H96" s="6"/>
      <c r="I96" s="15"/>
      <c r="J96" s="6"/>
      <c r="K96" s="15"/>
      <c r="L96" s="6"/>
      <c r="M96" s="15"/>
      <c r="N96" s="7"/>
      <c r="O96" s="15"/>
      <c r="P96" s="191"/>
    </row>
    <row r="97" spans="1:18" s="63" customFormat="1" ht="16.5" thickBot="1" x14ac:dyDescent="0.3">
      <c r="A97" s="13" t="s">
        <v>53</v>
      </c>
      <c r="B97" s="33"/>
      <c r="C97" s="38" t="s">
        <v>175</v>
      </c>
      <c r="D97" s="15">
        <v>5.8</v>
      </c>
      <c r="E97" s="28">
        <v>5</v>
      </c>
      <c r="F97" s="28">
        <v>9.6</v>
      </c>
      <c r="G97" s="28">
        <v>107</v>
      </c>
      <c r="H97" s="6">
        <v>3.5999999999999997E-2</v>
      </c>
      <c r="I97" s="15">
        <v>6.3E-2</v>
      </c>
      <c r="J97" s="6">
        <v>36</v>
      </c>
      <c r="K97" s="15">
        <v>0</v>
      </c>
      <c r="L97" s="6">
        <v>223.2</v>
      </c>
      <c r="M97" s="15">
        <v>165.6</v>
      </c>
      <c r="N97" s="7">
        <v>25.2</v>
      </c>
      <c r="O97" s="15">
        <v>0.18</v>
      </c>
      <c r="P97" s="191" t="s">
        <v>178</v>
      </c>
      <c r="Q97" s="120"/>
    </row>
    <row r="98" spans="1:18" ht="16.5" thickBot="1" x14ac:dyDescent="0.3">
      <c r="A98" s="114" t="s">
        <v>112</v>
      </c>
      <c r="B98" s="93"/>
      <c r="C98" s="97" t="s">
        <v>175</v>
      </c>
      <c r="D98" s="17">
        <f>SUM(D97)</f>
        <v>5.8</v>
      </c>
      <c r="E98" s="17">
        <f t="shared" ref="E98:O98" si="16">SUM(E97)</f>
        <v>5</v>
      </c>
      <c r="F98" s="17">
        <f t="shared" si="16"/>
        <v>9.6</v>
      </c>
      <c r="G98" s="17">
        <f t="shared" si="16"/>
        <v>107</v>
      </c>
      <c r="H98" s="17">
        <f t="shared" si="16"/>
        <v>3.5999999999999997E-2</v>
      </c>
      <c r="I98" s="17">
        <f t="shared" si="16"/>
        <v>6.3E-2</v>
      </c>
      <c r="J98" s="17">
        <f t="shared" si="16"/>
        <v>36</v>
      </c>
      <c r="K98" s="17">
        <f t="shared" si="16"/>
        <v>0</v>
      </c>
      <c r="L98" s="17">
        <f t="shared" si="16"/>
        <v>223.2</v>
      </c>
      <c r="M98" s="17">
        <f t="shared" si="16"/>
        <v>165.6</v>
      </c>
      <c r="N98" s="17">
        <f t="shared" si="16"/>
        <v>25.2</v>
      </c>
      <c r="O98" s="17">
        <f t="shared" si="16"/>
        <v>0.18</v>
      </c>
      <c r="P98" s="201"/>
    </row>
    <row r="99" spans="1:18" ht="22.5" customHeight="1" thickBot="1" x14ac:dyDescent="0.3">
      <c r="A99" s="224" t="s">
        <v>298</v>
      </c>
      <c r="B99" s="225"/>
      <c r="C99" s="147">
        <f t="shared" ref="C99:P99" si="17">C95+C98</f>
        <v>830</v>
      </c>
      <c r="D99" s="80">
        <f t="shared" si="17"/>
        <v>24.381</v>
      </c>
      <c r="E99" s="80">
        <f t="shared" si="17"/>
        <v>26.238000000000003</v>
      </c>
      <c r="F99" s="80">
        <f t="shared" si="17"/>
        <v>99.605999999999995</v>
      </c>
      <c r="G99" s="80">
        <f t="shared" si="17"/>
        <v>728.72</v>
      </c>
      <c r="H99" s="80">
        <f t="shared" si="17"/>
        <v>0.29699999999999999</v>
      </c>
      <c r="I99" s="80">
        <f t="shared" si="17"/>
        <v>14.523999999999997</v>
      </c>
      <c r="J99" s="80">
        <f t="shared" si="17"/>
        <v>163.78</v>
      </c>
      <c r="K99" s="80">
        <f t="shared" si="17"/>
        <v>1.5569999999999999</v>
      </c>
      <c r="L99" s="80">
        <f t="shared" si="17"/>
        <v>676.95799999999986</v>
      </c>
      <c r="M99" s="80">
        <f t="shared" si="17"/>
        <v>571.39199999999994</v>
      </c>
      <c r="N99" s="80">
        <f t="shared" si="17"/>
        <v>106.99199999999999</v>
      </c>
      <c r="O99" s="80">
        <f t="shared" si="17"/>
        <v>4.6479999999999997</v>
      </c>
      <c r="P99" s="194">
        <f t="shared" si="17"/>
        <v>0</v>
      </c>
      <c r="Q99" s="121">
        <f>G99/2720</f>
        <v>0.26791176470588235</v>
      </c>
      <c r="R99" s="126" t="s">
        <v>266</v>
      </c>
    </row>
    <row r="100" spans="1:18" x14ac:dyDescent="0.25">
      <c r="A100" s="96"/>
      <c r="B100" s="11" t="s">
        <v>10</v>
      </c>
      <c r="C100" s="36"/>
      <c r="D100" s="80"/>
      <c r="E100" s="107"/>
      <c r="F100" s="107"/>
      <c r="G100" s="107"/>
      <c r="H100" s="79"/>
      <c r="I100" s="80"/>
      <c r="J100" s="79"/>
      <c r="K100" s="80"/>
      <c r="L100" s="79"/>
      <c r="M100" s="80"/>
      <c r="N100" s="81"/>
      <c r="O100" s="80"/>
      <c r="P100" s="190"/>
    </row>
    <row r="101" spans="1:18" x14ac:dyDescent="0.25">
      <c r="A101" s="67" t="s">
        <v>23</v>
      </c>
      <c r="B101" s="44"/>
      <c r="C101" s="37">
        <v>100</v>
      </c>
      <c r="D101" s="26">
        <v>1.1000000000000001</v>
      </c>
      <c r="E101" s="27">
        <v>0.2</v>
      </c>
      <c r="F101" s="26">
        <v>3.8</v>
      </c>
      <c r="G101" s="27">
        <v>24</v>
      </c>
      <c r="H101" s="26">
        <v>0.06</v>
      </c>
      <c r="I101" s="27">
        <v>25</v>
      </c>
      <c r="J101" s="26">
        <v>0</v>
      </c>
      <c r="K101" s="27">
        <v>0.7</v>
      </c>
      <c r="L101" s="26">
        <v>14</v>
      </c>
      <c r="M101" s="27">
        <v>26</v>
      </c>
      <c r="N101" s="55">
        <v>20</v>
      </c>
      <c r="O101" s="27">
        <v>0.9</v>
      </c>
      <c r="P101" s="191" t="s">
        <v>139</v>
      </c>
    </row>
    <row r="102" spans="1:18" ht="31.5" customHeight="1" x14ac:dyDescent="0.25">
      <c r="A102" s="67" t="s">
        <v>300</v>
      </c>
      <c r="B102" s="44"/>
      <c r="C102" s="37" t="s">
        <v>152</v>
      </c>
      <c r="D102" s="26">
        <v>5.2</v>
      </c>
      <c r="E102" s="27">
        <v>7.48</v>
      </c>
      <c r="F102" s="26">
        <v>12.654</v>
      </c>
      <c r="G102" s="27">
        <v>181.95</v>
      </c>
      <c r="H102" s="26">
        <v>5.4000000000000006E-2</v>
      </c>
      <c r="I102" s="27">
        <v>0.73599999999999999</v>
      </c>
      <c r="J102" s="26">
        <v>18.32</v>
      </c>
      <c r="K102" s="27">
        <v>2.6670000000000003</v>
      </c>
      <c r="L102" s="26">
        <v>33.910000000000004</v>
      </c>
      <c r="M102" s="27">
        <v>54.9</v>
      </c>
      <c r="N102" s="55">
        <v>12.703000000000001</v>
      </c>
      <c r="O102" s="27">
        <v>0.83800000000000008</v>
      </c>
      <c r="P102" s="191" t="s">
        <v>276</v>
      </c>
    </row>
    <row r="103" spans="1:18" ht="25.5" customHeight="1" x14ac:dyDescent="0.25">
      <c r="A103" s="67" t="s">
        <v>179</v>
      </c>
      <c r="B103" s="68"/>
      <c r="C103" s="37" t="s">
        <v>145</v>
      </c>
      <c r="D103" s="26">
        <v>15.01</v>
      </c>
      <c r="E103" s="27">
        <v>21.81</v>
      </c>
      <c r="F103" s="26">
        <v>44.85</v>
      </c>
      <c r="G103" s="27">
        <v>387.95</v>
      </c>
      <c r="H103" s="26">
        <v>0.05</v>
      </c>
      <c r="I103" s="27">
        <v>20.515000000000001</v>
      </c>
      <c r="J103" s="26">
        <v>44.25</v>
      </c>
      <c r="K103" s="27">
        <v>1.0699999999999998</v>
      </c>
      <c r="L103" s="26">
        <v>72.31</v>
      </c>
      <c r="M103" s="27">
        <v>178.17</v>
      </c>
      <c r="N103" s="55">
        <v>41.230000000000004</v>
      </c>
      <c r="O103" s="27">
        <v>2.165</v>
      </c>
      <c r="P103" s="191" t="s">
        <v>181</v>
      </c>
    </row>
    <row r="104" spans="1:18" x14ac:dyDescent="0.25">
      <c r="A104" s="71" t="s">
        <v>24</v>
      </c>
      <c r="B104" s="4"/>
      <c r="C104" s="14">
        <v>180</v>
      </c>
      <c r="D104" s="6">
        <v>0.9</v>
      </c>
      <c r="E104" s="15">
        <v>0</v>
      </c>
      <c r="F104" s="6">
        <v>18.18</v>
      </c>
      <c r="G104" s="15">
        <v>76.319999999999993</v>
      </c>
      <c r="H104" s="42">
        <v>1.9799999999999998E-2</v>
      </c>
      <c r="I104" s="14">
        <v>3.5999999999999996</v>
      </c>
      <c r="J104" s="42">
        <v>0</v>
      </c>
      <c r="K104" s="14">
        <v>0.18000000000000002</v>
      </c>
      <c r="L104" s="42">
        <v>12.6</v>
      </c>
      <c r="M104" s="14">
        <v>12.6</v>
      </c>
      <c r="N104" s="14">
        <v>7.2</v>
      </c>
      <c r="O104" s="42">
        <v>2.52</v>
      </c>
      <c r="P104" s="158" t="s">
        <v>142</v>
      </c>
    </row>
    <row r="105" spans="1:18" ht="17.25" customHeight="1" x14ac:dyDescent="0.25">
      <c r="A105" s="13" t="s">
        <v>11</v>
      </c>
      <c r="B105" s="4"/>
      <c r="C105" s="14">
        <v>60</v>
      </c>
      <c r="D105" s="6">
        <v>3.96</v>
      </c>
      <c r="E105" s="15">
        <v>0.72</v>
      </c>
      <c r="F105" s="6">
        <v>23.76</v>
      </c>
      <c r="G105" s="15">
        <v>118.80000000000001</v>
      </c>
      <c r="H105" s="6">
        <v>0.10200000000000002</v>
      </c>
      <c r="I105" s="15"/>
      <c r="J105" s="6"/>
      <c r="K105" s="15">
        <v>0.84</v>
      </c>
      <c r="L105" s="6">
        <v>17.400000000000002</v>
      </c>
      <c r="M105" s="15">
        <v>90.000000000000014</v>
      </c>
      <c r="N105" s="7">
        <v>28.200000000000006</v>
      </c>
      <c r="O105" s="15">
        <v>2.3400000000000003</v>
      </c>
      <c r="P105" s="191" t="s">
        <v>143</v>
      </c>
    </row>
    <row r="106" spans="1:18" ht="17.25" customHeight="1" thickBot="1" x14ac:dyDescent="0.3">
      <c r="A106" s="13" t="s">
        <v>25</v>
      </c>
      <c r="B106" s="4"/>
      <c r="C106" s="38">
        <v>50</v>
      </c>
      <c r="D106" s="6">
        <v>3.8</v>
      </c>
      <c r="E106" s="15">
        <v>0.4</v>
      </c>
      <c r="F106" s="6">
        <v>24.6</v>
      </c>
      <c r="G106" s="15">
        <v>117.5</v>
      </c>
      <c r="H106" s="6">
        <v>5.5000000000000007E-2</v>
      </c>
      <c r="I106" s="15">
        <v>0</v>
      </c>
      <c r="J106" s="6">
        <v>0</v>
      </c>
      <c r="K106" s="15">
        <v>0.55000000000000004</v>
      </c>
      <c r="L106" s="6">
        <v>10</v>
      </c>
      <c r="M106" s="15">
        <v>32.5</v>
      </c>
      <c r="N106" s="7">
        <v>7.0000000000000009</v>
      </c>
      <c r="O106" s="15">
        <v>0.55000000000000016</v>
      </c>
      <c r="P106" s="191" t="s">
        <v>133</v>
      </c>
    </row>
    <row r="107" spans="1:18" ht="17.25" customHeight="1" thickBot="1" x14ac:dyDescent="0.3">
      <c r="A107" s="114" t="s">
        <v>112</v>
      </c>
      <c r="B107" s="93"/>
      <c r="C107" s="16">
        <v>900</v>
      </c>
      <c r="D107" s="17">
        <f>SUM(D101:D106)</f>
        <v>29.970000000000002</v>
      </c>
      <c r="E107" s="17">
        <f t="shared" ref="E107:O107" si="18">SUM(E101:E106)</f>
        <v>30.609999999999996</v>
      </c>
      <c r="F107" s="17">
        <f t="shared" si="18"/>
        <v>127.84400000000002</v>
      </c>
      <c r="G107" s="17">
        <f t="shared" si="18"/>
        <v>906.52</v>
      </c>
      <c r="H107" s="17">
        <f t="shared" si="18"/>
        <v>0.34080000000000005</v>
      </c>
      <c r="I107" s="17">
        <f t="shared" si="18"/>
        <v>49.851000000000006</v>
      </c>
      <c r="J107" s="17">
        <f t="shared" si="18"/>
        <v>62.57</v>
      </c>
      <c r="K107" s="17">
        <f t="shared" si="18"/>
        <v>6.0069999999999988</v>
      </c>
      <c r="L107" s="17">
        <f t="shared" si="18"/>
        <v>160.22</v>
      </c>
      <c r="M107" s="17">
        <f t="shared" si="18"/>
        <v>394.17</v>
      </c>
      <c r="N107" s="17">
        <f t="shared" si="18"/>
        <v>116.33300000000001</v>
      </c>
      <c r="O107" s="17">
        <f t="shared" si="18"/>
        <v>9.3130000000000006</v>
      </c>
      <c r="P107" s="193"/>
      <c r="Q107" s="118">
        <f>G107/2720</f>
        <v>0.33327941176470588</v>
      </c>
      <c r="R107" s="129" t="s">
        <v>263</v>
      </c>
    </row>
    <row r="108" spans="1:18" ht="17.25" customHeight="1" thickBot="1" x14ac:dyDescent="0.3">
      <c r="A108" s="163" t="s">
        <v>314</v>
      </c>
      <c r="B108" s="168"/>
      <c r="C108" s="164">
        <v>500</v>
      </c>
      <c r="D108" s="165">
        <v>0</v>
      </c>
      <c r="E108" s="109">
        <v>0</v>
      </c>
      <c r="F108" s="166">
        <v>0</v>
      </c>
      <c r="G108" s="165">
        <v>0</v>
      </c>
      <c r="H108" s="165">
        <v>0</v>
      </c>
      <c r="I108" s="165">
        <v>0</v>
      </c>
      <c r="J108" s="165">
        <v>0</v>
      </c>
      <c r="K108" s="165">
        <v>0</v>
      </c>
      <c r="L108" s="165">
        <v>0</v>
      </c>
      <c r="M108" s="165">
        <v>0</v>
      </c>
      <c r="N108" s="165">
        <v>0</v>
      </c>
      <c r="O108" s="109">
        <v>0</v>
      </c>
      <c r="P108" s="192"/>
      <c r="R108" s="129"/>
    </row>
    <row r="109" spans="1:18" ht="17.25" customHeight="1" thickBot="1" x14ac:dyDescent="0.3">
      <c r="A109" s="43" t="s">
        <v>114</v>
      </c>
      <c r="B109" s="75"/>
      <c r="C109" s="145">
        <f>C95+C98+$C107+C108</f>
        <v>2230</v>
      </c>
      <c r="D109" s="60">
        <f t="shared" ref="D109:O109" si="19">D95+D98+$C107+D108</f>
        <v>924.38099999999997</v>
      </c>
      <c r="E109" s="60">
        <f t="shared" si="19"/>
        <v>926.23800000000006</v>
      </c>
      <c r="F109" s="60">
        <f t="shared" si="19"/>
        <v>999.60599999999999</v>
      </c>
      <c r="G109" s="60">
        <f t="shared" si="19"/>
        <v>1628.72</v>
      </c>
      <c r="H109" s="60">
        <f t="shared" si="19"/>
        <v>900.29700000000003</v>
      </c>
      <c r="I109" s="60">
        <f t="shared" si="19"/>
        <v>914.524</v>
      </c>
      <c r="J109" s="60">
        <f t="shared" si="19"/>
        <v>1063.78</v>
      </c>
      <c r="K109" s="60">
        <f t="shared" si="19"/>
        <v>901.55700000000002</v>
      </c>
      <c r="L109" s="60">
        <f t="shared" si="19"/>
        <v>1576.9579999999999</v>
      </c>
      <c r="M109" s="60">
        <f t="shared" si="19"/>
        <v>1471.3919999999998</v>
      </c>
      <c r="N109" s="60">
        <f t="shared" si="19"/>
        <v>1006.992</v>
      </c>
      <c r="O109" s="60">
        <f t="shared" si="19"/>
        <v>904.64800000000002</v>
      </c>
      <c r="P109" s="192"/>
      <c r="Q109" s="118">
        <f>G109/2720</f>
        <v>0.59879411764705881</v>
      </c>
      <c r="R109" s="126" t="s">
        <v>264</v>
      </c>
    </row>
    <row r="110" spans="1:18" x14ac:dyDescent="0.25">
      <c r="A110" s="33"/>
      <c r="B110" s="44"/>
      <c r="C110" s="82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79"/>
      <c r="P110" s="182"/>
    </row>
    <row r="111" spans="1:18" ht="16.5" thickBot="1" x14ac:dyDescent="0.3">
      <c r="A111" s="70" t="s">
        <v>4</v>
      </c>
      <c r="B111" s="92"/>
      <c r="C111" s="75"/>
      <c r="N111" s="123"/>
      <c r="O111" s="123"/>
      <c r="P111" s="183"/>
    </row>
    <row r="112" spans="1:18" ht="15.75" customHeight="1" x14ac:dyDescent="0.25">
      <c r="A112" s="2" t="s">
        <v>93</v>
      </c>
      <c r="B112" s="77"/>
      <c r="C112" s="36" t="s">
        <v>94</v>
      </c>
      <c r="D112" s="226" t="s">
        <v>95</v>
      </c>
      <c r="E112" s="227"/>
      <c r="F112" s="228"/>
      <c r="G112" s="19" t="s">
        <v>96</v>
      </c>
      <c r="H112" s="239" t="s">
        <v>97</v>
      </c>
      <c r="I112" s="236" t="s">
        <v>98</v>
      </c>
      <c r="J112" s="242" t="s">
        <v>99</v>
      </c>
      <c r="K112" s="236" t="s">
        <v>100</v>
      </c>
      <c r="L112" s="242" t="s">
        <v>101</v>
      </c>
      <c r="M112" s="236" t="s">
        <v>102</v>
      </c>
      <c r="N112" s="239" t="s">
        <v>103</v>
      </c>
      <c r="O112" s="236" t="s">
        <v>104</v>
      </c>
      <c r="P112" s="190" t="s">
        <v>115</v>
      </c>
    </row>
    <row r="113" spans="1:18" ht="16.5" thickBot="1" x14ac:dyDescent="0.3">
      <c r="A113" s="13" t="s">
        <v>105</v>
      </c>
      <c r="B113" s="4"/>
      <c r="C113" s="37" t="s">
        <v>106</v>
      </c>
      <c r="D113" s="229"/>
      <c r="E113" s="230"/>
      <c r="F113" s="231"/>
      <c r="G113" s="15" t="s">
        <v>118</v>
      </c>
      <c r="H113" s="240"/>
      <c r="I113" s="237"/>
      <c r="J113" s="243"/>
      <c r="K113" s="237"/>
      <c r="L113" s="243"/>
      <c r="M113" s="237"/>
      <c r="N113" s="240"/>
      <c r="O113" s="237"/>
      <c r="P113" s="191" t="s">
        <v>116</v>
      </c>
    </row>
    <row r="114" spans="1:18" ht="16.5" thickBot="1" x14ac:dyDescent="0.3">
      <c r="A114" s="13"/>
      <c r="B114" s="4"/>
      <c r="C114" s="37"/>
      <c r="D114" s="19" t="s">
        <v>107</v>
      </c>
      <c r="E114" s="19" t="s">
        <v>108</v>
      </c>
      <c r="F114" s="112" t="s">
        <v>109</v>
      </c>
      <c r="G114" s="19" t="s">
        <v>110</v>
      </c>
      <c r="H114" s="241"/>
      <c r="I114" s="238"/>
      <c r="J114" s="244"/>
      <c r="K114" s="238"/>
      <c r="L114" s="244"/>
      <c r="M114" s="238"/>
      <c r="N114" s="241"/>
      <c r="O114" s="238"/>
      <c r="P114" s="191"/>
    </row>
    <row r="115" spans="1:18" x14ac:dyDescent="0.25">
      <c r="A115" s="2"/>
      <c r="B115" s="11" t="s">
        <v>5</v>
      </c>
      <c r="C115" s="36"/>
      <c r="D115" s="112"/>
      <c r="E115" s="19"/>
      <c r="F115" s="112"/>
      <c r="G115" s="19"/>
      <c r="H115" s="112"/>
      <c r="I115" s="19"/>
      <c r="J115" s="112"/>
      <c r="K115" s="19"/>
      <c r="L115" s="112"/>
      <c r="M115" s="19"/>
      <c r="N115" s="112"/>
      <c r="O115" s="19"/>
      <c r="P115" s="190"/>
    </row>
    <row r="116" spans="1:18" x14ac:dyDescent="0.25">
      <c r="A116" s="13" t="s">
        <v>57</v>
      </c>
      <c r="B116" s="44"/>
      <c r="C116" s="37" t="s">
        <v>58</v>
      </c>
      <c r="D116" s="6">
        <v>2.33</v>
      </c>
      <c r="E116" s="15">
        <v>8.1199999999999992</v>
      </c>
      <c r="F116" s="6">
        <v>15.549999999999997</v>
      </c>
      <c r="G116" s="15">
        <v>144.59999999999997</v>
      </c>
      <c r="H116" s="6">
        <v>3.2999999999999988E-2</v>
      </c>
      <c r="I116" s="15">
        <v>0</v>
      </c>
      <c r="J116" s="6">
        <v>40</v>
      </c>
      <c r="K116" s="15">
        <v>0.62</v>
      </c>
      <c r="L116" s="6">
        <v>8.1</v>
      </c>
      <c r="M116" s="15">
        <v>22.5</v>
      </c>
      <c r="N116" s="6">
        <v>3.9</v>
      </c>
      <c r="O116" s="15">
        <v>0.38</v>
      </c>
      <c r="P116" s="191" t="s">
        <v>131</v>
      </c>
    </row>
    <row r="117" spans="1:18" x14ac:dyDescent="0.25">
      <c r="A117" s="13" t="s">
        <v>15</v>
      </c>
      <c r="B117" s="44"/>
      <c r="C117" s="37">
        <v>200</v>
      </c>
      <c r="D117" s="6">
        <v>16.13</v>
      </c>
      <c r="E117" s="15">
        <v>17.399999999999999</v>
      </c>
      <c r="F117" s="6">
        <v>18.899999999999999</v>
      </c>
      <c r="G117" s="15">
        <v>250.13</v>
      </c>
      <c r="H117" s="6">
        <v>0.13793103448275865</v>
      </c>
      <c r="I117" s="15">
        <v>0.34482758620689663</v>
      </c>
      <c r="J117" s="6">
        <v>432.75862068965529</v>
      </c>
      <c r="K117" s="15">
        <v>1.0000000000000002</v>
      </c>
      <c r="L117" s="6">
        <v>137.44827586206901</v>
      </c>
      <c r="M117" s="15">
        <v>301.03448275862075</v>
      </c>
      <c r="N117" s="6">
        <v>21.517241379310352</v>
      </c>
      <c r="O117" s="15">
        <v>3.5172413793103461</v>
      </c>
      <c r="P117" s="191" t="s">
        <v>182</v>
      </c>
    </row>
    <row r="118" spans="1:18" x14ac:dyDescent="0.25">
      <c r="A118" s="13" t="s">
        <v>31</v>
      </c>
      <c r="B118" s="4"/>
      <c r="C118" s="14" t="s">
        <v>130</v>
      </c>
      <c r="D118" s="6">
        <v>1.46</v>
      </c>
      <c r="E118" s="15">
        <v>1.0765</v>
      </c>
      <c r="F118" s="6">
        <v>11.959999999999999</v>
      </c>
      <c r="G118" s="15">
        <v>63.7</v>
      </c>
      <c r="H118" s="6">
        <v>1.7499999999999998E-2</v>
      </c>
      <c r="I118" s="15">
        <v>0.66999999999999993</v>
      </c>
      <c r="J118" s="6">
        <v>7.9999999999999982</v>
      </c>
      <c r="K118" s="15">
        <v>0</v>
      </c>
      <c r="L118" s="6">
        <v>63.015000000000001</v>
      </c>
      <c r="M118" s="15">
        <v>48.36</v>
      </c>
      <c r="N118" s="6">
        <v>12.2</v>
      </c>
      <c r="O118" s="15">
        <v>1.2999999999999996</v>
      </c>
      <c r="P118" s="191" t="s">
        <v>136</v>
      </c>
    </row>
    <row r="119" spans="1:18" x14ac:dyDescent="0.25">
      <c r="A119" s="13" t="s">
        <v>45</v>
      </c>
      <c r="B119" s="4"/>
      <c r="C119" s="37">
        <v>120</v>
      </c>
      <c r="D119" s="7">
        <v>0.48</v>
      </c>
      <c r="E119" s="15">
        <v>0.48</v>
      </c>
      <c r="F119" s="15">
        <v>11.759999999999998</v>
      </c>
      <c r="G119" s="15">
        <v>56.399999999999984</v>
      </c>
      <c r="H119" s="5">
        <v>3.599999999999999E-2</v>
      </c>
      <c r="I119" s="14">
        <v>11.999999999999996</v>
      </c>
      <c r="J119" s="42">
        <v>0</v>
      </c>
      <c r="K119" s="14">
        <v>0.24</v>
      </c>
      <c r="L119" s="42">
        <v>19.2</v>
      </c>
      <c r="M119" s="14">
        <v>13.2</v>
      </c>
      <c r="N119" s="14">
        <v>10.799999999999999</v>
      </c>
      <c r="O119" s="42">
        <v>2.6399999999999997</v>
      </c>
      <c r="P119" s="158" t="s">
        <v>134</v>
      </c>
    </row>
    <row r="120" spans="1:18" ht="24.75" thickBot="1" x14ac:dyDescent="0.3">
      <c r="A120" s="13" t="s">
        <v>27</v>
      </c>
      <c r="B120" s="44"/>
      <c r="C120" s="37">
        <v>30</v>
      </c>
      <c r="D120" s="7">
        <v>2.25</v>
      </c>
      <c r="E120" s="15">
        <v>0.87</v>
      </c>
      <c r="F120" s="28">
        <v>15.419999999999998</v>
      </c>
      <c r="G120" s="7">
        <v>78.599999999999994</v>
      </c>
      <c r="H120" s="7">
        <v>3.3000000000000002E-2</v>
      </c>
      <c r="I120" s="15">
        <v>0</v>
      </c>
      <c r="J120" s="6">
        <v>0</v>
      </c>
      <c r="K120" s="15">
        <v>0.51</v>
      </c>
      <c r="L120" s="6">
        <v>5.7</v>
      </c>
      <c r="M120" s="15">
        <v>19.5</v>
      </c>
      <c r="N120" s="15">
        <v>3.9</v>
      </c>
      <c r="O120" s="6">
        <v>0.36</v>
      </c>
      <c r="P120" s="158" t="s">
        <v>133</v>
      </c>
    </row>
    <row r="121" spans="1:18" ht="16.5" thickBot="1" x14ac:dyDescent="0.3">
      <c r="A121" s="114" t="s">
        <v>112</v>
      </c>
      <c r="B121" s="93"/>
      <c r="C121" s="53">
        <v>590</v>
      </c>
      <c r="D121" s="17">
        <f>SUM(D116:D120)</f>
        <v>22.650000000000002</v>
      </c>
      <c r="E121" s="17">
        <f t="shared" ref="E121:O121" si="20">SUM(E116:E120)</f>
        <v>27.946499999999997</v>
      </c>
      <c r="F121" s="17">
        <f t="shared" si="20"/>
        <v>73.589999999999989</v>
      </c>
      <c r="G121" s="17">
        <f t="shared" si="20"/>
        <v>593.42999999999995</v>
      </c>
      <c r="H121" s="17">
        <f t="shared" si="20"/>
        <v>0.25743103448275861</v>
      </c>
      <c r="I121" s="17">
        <f t="shared" si="20"/>
        <v>13.014827586206893</v>
      </c>
      <c r="J121" s="17">
        <f t="shared" si="20"/>
        <v>480.75862068965529</v>
      </c>
      <c r="K121" s="17">
        <f t="shared" si="20"/>
        <v>2.37</v>
      </c>
      <c r="L121" s="17">
        <f t="shared" si="20"/>
        <v>233.463275862069</v>
      </c>
      <c r="M121" s="17">
        <f t="shared" si="20"/>
        <v>404.59448275862076</v>
      </c>
      <c r="N121" s="17">
        <f t="shared" si="20"/>
        <v>52.317241379310346</v>
      </c>
      <c r="O121" s="17">
        <f t="shared" si="20"/>
        <v>8.1972413793103449</v>
      </c>
      <c r="P121" s="193"/>
    </row>
    <row r="122" spans="1:18" x14ac:dyDescent="0.25">
      <c r="A122" s="13"/>
      <c r="B122" s="44" t="s">
        <v>113</v>
      </c>
      <c r="C122" s="38"/>
      <c r="D122" s="15"/>
      <c r="E122" s="15"/>
      <c r="F122" s="6"/>
      <c r="G122" s="15"/>
      <c r="H122" s="6"/>
      <c r="I122" s="15"/>
      <c r="J122" s="6"/>
      <c r="K122" s="15"/>
      <c r="L122" s="6"/>
      <c r="M122" s="15"/>
      <c r="N122" s="6"/>
      <c r="O122" s="15"/>
      <c r="P122" s="191"/>
    </row>
    <row r="123" spans="1:18" s="63" customFormat="1" ht="24" customHeight="1" thickBot="1" x14ac:dyDescent="0.3">
      <c r="A123" s="71" t="s">
        <v>24</v>
      </c>
      <c r="B123" s="4"/>
      <c r="C123" s="14">
        <v>180</v>
      </c>
      <c r="D123" s="6">
        <v>0.9</v>
      </c>
      <c r="E123" s="15">
        <v>0</v>
      </c>
      <c r="F123" s="6">
        <v>18.18</v>
      </c>
      <c r="G123" s="15">
        <v>76.319999999999993</v>
      </c>
      <c r="H123" s="42">
        <v>1.9799999999999998E-2</v>
      </c>
      <c r="I123" s="14">
        <v>3.5999999999999996</v>
      </c>
      <c r="J123" s="42">
        <v>0</v>
      </c>
      <c r="K123" s="14">
        <v>0.18000000000000002</v>
      </c>
      <c r="L123" s="42">
        <v>12.6</v>
      </c>
      <c r="M123" s="14">
        <v>12.6</v>
      </c>
      <c r="N123" s="14">
        <v>7.2</v>
      </c>
      <c r="O123" s="42">
        <v>2.52</v>
      </c>
      <c r="P123" s="158" t="s">
        <v>142</v>
      </c>
      <c r="Q123" s="120"/>
    </row>
    <row r="124" spans="1:18" s="18" customFormat="1" ht="16.5" thickBot="1" x14ac:dyDescent="0.3">
      <c r="A124" s="114" t="s">
        <v>112</v>
      </c>
      <c r="B124" s="94"/>
      <c r="C124" s="78">
        <v>180</v>
      </c>
      <c r="D124" s="17">
        <f>D123</f>
        <v>0.9</v>
      </c>
      <c r="E124" s="17">
        <f t="shared" ref="E124:O124" si="21">E123</f>
        <v>0</v>
      </c>
      <c r="F124" s="17">
        <f t="shared" si="21"/>
        <v>18.18</v>
      </c>
      <c r="G124" s="17">
        <f t="shared" si="21"/>
        <v>76.319999999999993</v>
      </c>
      <c r="H124" s="17">
        <f t="shared" si="21"/>
        <v>1.9799999999999998E-2</v>
      </c>
      <c r="I124" s="17">
        <f t="shared" si="21"/>
        <v>3.5999999999999996</v>
      </c>
      <c r="J124" s="17">
        <f t="shared" si="21"/>
        <v>0</v>
      </c>
      <c r="K124" s="17">
        <f t="shared" si="21"/>
        <v>0.18000000000000002</v>
      </c>
      <c r="L124" s="17">
        <f t="shared" si="21"/>
        <v>12.6</v>
      </c>
      <c r="M124" s="17">
        <f t="shared" si="21"/>
        <v>12.6</v>
      </c>
      <c r="N124" s="17">
        <f t="shared" si="21"/>
        <v>7.2</v>
      </c>
      <c r="O124" s="17">
        <f t="shared" si="21"/>
        <v>2.52</v>
      </c>
      <c r="P124" s="193"/>
      <c r="Q124" s="118"/>
    </row>
    <row r="125" spans="1:18" s="18" customFormat="1" ht="20.25" customHeight="1" thickBot="1" x14ac:dyDescent="0.3">
      <c r="A125" s="224" t="s">
        <v>298</v>
      </c>
      <c r="B125" s="225"/>
      <c r="C125" s="147">
        <f>C121+C124</f>
        <v>770</v>
      </c>
      <c r="D125" s="80">
        <f t="shared" ref="D125:O125" si="22">D121+D124</f>
        <v>23.55</v>
      </c>
      <c r="E125" s="80">
        <f t="shared" si="22"/>
        <v>27.946499999999997</v>
      </c>
      <c r="F125" s="80">
        <f t="shared" si="22"/>
        <v>91.769999999999982</v>
      </c>
      <c r="G125" s="80">
        <f t="shared" si="22"/>
        <v>669.75</v>
      </c>
      <c r="H125" s="80">
        <f t="shared" si="22"/>
        <v>0.2772310344827586</v>
      </c>
      <c r="I125" s="80">
        <f t="shared" si="22"/>
        <v>16.614827586206893</v>
      </c>
      <c r="J125" s="80">
        <f t="shared" si="22"/>
        <v>480.75862068965529</v>
      </c>
      <c r="K125" s="80">
        <f t="shared" si="22"/>
        <v>2.5500000000000003</v>
      </c>
      <c r="L125" s="80">
        <f t="shared" si="22"/>
        <v>246.06327586206899</v>
      </c>
      <c r="M125" s="80">
        <f t="shared" si="22"/>
        <v>417.19448275862078</v>
      </c>
      <c r="N125" s="80">
        <f t="shared" si="22"/>
        <v>59.517241379310349</v>
      </c>
      <c r="O125" s="80">
        <f t="shared" si="22"/>
        <v>10.717241379310344</v>
      </c>
      <c r="P125" s="190"/>
      <c r="Q125" s="118">
        <f>G125/2720</f>
        <v>0.24623161764705884</v>
      </c>
      <c r="R125" s="126" t="s">
        <v>266</v>
      </c>
    </row>
    <row r="126" spans="1:18" x14ac:dyDescent="0.25">
      <c r="A126" s="2"/>
      <c r="B126" s="11" t="s">
        <v>10</v>
      </c>
      <c r="C126" s="54"/>
      <c r="D126" s="112"/>
      <c r="E126" s="19"/>
      <c r="F126" s="112"/>
      <c r="G126" s="19"/>
      <c r="H126" s="112"/>
      <c r="I126" s="19"/>
      <c r="J126" s="112"/>
      <c r="K126" s="19"/>
      <c r="L126" s="112"/>
      <c r="M126" s="19"/>
      <c r="N126" s="112"/>
      <c r="O126" s="19"/>
      <c r="P126" s="207"/>
    </row>
    <row r="127" spans="1:18" ht="31.5" x14ac:dyDescent="0.25">
      <c r="A127" s="13" t="s">
        <v>32</v>
      </c>
      <c r="B127" s="4"/>
      <c r="C127" s="14">
        <v>100</v>
      </c>
      <c r="D127" s="6">
        <v>1.4079999999999999</v>
      </c>
      <c r="E127" s="15">
        <v>6.0119999999999996</v>
      </c>
      <c r="F127" s="6">
        <v>8.26</v>
      </c>
      <c r="G127" s="15">
        <v>92.8</v>
      </c>
      <c r="H127" s="6">
        <v>1.7000000000000001E-2</v>
      </c>
      <c r="I127" s="15">
        <v>6.6499999999999995</v>
      </c>
      <c r="J127" s="6"/>
      <c r="K127" s="15">
        <v>2.7</v>
      </c>
      <c r="L127" s="6">
        <v>35.463999999999999</v>
      </c>
      <c r="M127" s="15">
        <v>40.631999999999998</v>
      </c>
      <c r="N127" s="6">
        <v>20.694999999999997</v>
      </c>
      <c r="O127" s="15">
        <v>1.3239999999999998</v>
      </c>
      <c r="P127" s="196" t="s">
        <v>184</v>
      </c>
    </row>
    <row r="128" spans="1:18" ht="36.75" customHeight="1" x14ac:dyDescent="0.25">
      <c r="A128" s="13" t="s">
        <v>284</v>
      </c>
      <c r="B128" s="4"/>
      <c r="C128" s="14" t="s">
        <v>299</v>
      </c>
      <c r="D128" s="6">
        <v>4.5366699999999991</v>
      </c>
      <c r="E128" s="15">
        <v>8.1170299999999997</v>
      </c>
      <c r="F128" s="6">
        <v>16.95195</v>
      </c>
      <c r="G128" s="15">
        <v>135.571</v>
      </c>
      <c r="H128" s="6">
        <v>0.14031000000000002</v>
      </c>
      <c r="I128" s="15">
        <v>12.055</v>
      </c>
      <c r="J128" s="6">
        <v>2.1999999999999997</v>
      </c>
      <c r="K128" s="15">
        <v>1.3453999999999999</v>
      </c>
      <c r="L128" s="6">
        <v>32.8172</v>
      </c>
      <c r="M128" s="15">
        <v>100.5676</v>
      </c>
      <c r="N128" s="6">
        <v>34.942</v>
      </c>
      <c r="O128" s="15">
        <v>1.3715999999999999</v>
      </c>
      <c r="P128" s="198" t="s">
        <v>185</v>
      </c>
    </row>
    <row r="129" spans="1:18" ht="19.5" customHeight="1" x14ac:dyDescent="0.25">
      <c r="A129" s="13" t="s">
        <v>16</v>
      </c>
      <c r="B129" s="4"/>
      <c r="C129" s="14">
        <v>100</v>
      </c>
      <c r="D129" s="6">
        <v>12.92</v>
      </c>
      <c r="E129" s="15">
        <v>8.2000000000000011</v>
      </c>
      <c r="F129" s="6">
        <v>15.839999999999998</v>
      </c>
      <c r="G129" s="15">
        <v>189.99999999999997</v>
      </c>
      <c r="H129" s="6">
        <v>7.9999999999999988E-2</v>
      </c>
      <c r="I129" s="15">
        <v>0.65999999999999992</v>
      </c>
      <c r="J129" s="6">
        <v>9.3999999999999968</v>
      </c>
      <c r="K129" s="15">
        <v>5.0199999999999996</v>
      </c>
      <c r="L129" s="6">
        <v>71.879999999999981</v>
      </c>
      <c r="M129" s="15">
        <v>185.45999999999998</v>
      </c>
      <c r="N129" s="6">
        <v>41.139999999999993</v>
      </c>
      <c r="O129" s="15">
        <v>1.4599999999999997</v>
      </c>
      <c r="P129" s="198" t="s">
        <v>187</v>
      </c>
    </row>
    <row r="130" spans="1:18" ht="30" customHeight="1" x14ac:dyDescent="0.25">
      <c r="A130" s="13" t="s">
        <v>39</v>
      </c>
      <c r="B130" s="44"/>
      <c r="C130" s="14" t="s">
        <v>111</v>
      </c>
      <c r="D130" s="6">
        <v>6.8313999999999995</v>
      </c>
      <c r="E130" s="15">
        <v>4.4328000000000003</v>
      </c>
      <c r="F130" s="6">
        <v>38.373999999999995</v>
      </c>
      <c r="G130" s="15">
        <v>220.55999999999997</v>
      </c>
      <c r="H130" s="6">
        <v>6.8399999999999989E-2</v>
      </c>
      <c r="I130" s="15">
        <v>0</v>
      </c>
      <c r="J130" s="6">
        <v>20</v>
      </c>
      <c r="K130" s="15">
        <v>0.9770000000000002</v>
      </c>
      <c r="L130" s="6">
        <v>14.629800000000001</v>
      </c>
      <c r="M130" s="15">
        <v>46.101300000000002</v>
      </c>
      <c r="N130" s="6">
        <v>10.3428</v>
      </c>
      <c r="O130" s="15">
        <v>1.0324</v>
      </c>
      <c r="P130" s="187" t="s">
        <v>239</v>
      </c>
    </row>
    <row r="131" spans="1:18" x14ac:dyDescent="0.25">
      <c r="A131" s="13" t="s">
        <v>323</v>
      </c>
      <c r="B131" s="4"/>
      <c r="C131" s="14">
        <v>200</v>
      </c>
      <c r="D131" s="6">
        <v>0.16</v>
      </c>
      <c r="E131" s="15">
        <v>0.16</v>
      </c>
      <c r="F131" s="6">
        <v>27.880000000000003</v>
      </c>
      <c r="G131" s="15">
        <v>114.60000000000001</v>
      </c>
      <c r="H131" s="6">
        <v>1.2E-2</v>
      </c>
      <c r="I131" s="15">
        <v>0.9</v>
      </c>
      <c r="J131" s="6">
        <v>0</v>
      </c>
      <c r="K131" s="15">
        <v>0.08</v>
      </c>
      <c r="L131" s="6">
        <v>14.180000000000001</v>
      </c>
      <c r="M131" s="15">
        <v>4.4000000000000004</v>
      </c>
      <c r="N131" s="6">
        <v>5.1400000000000006</v>
      </c>
      <c r="O131" s="15">
        <v>0.95200000000000007</v>
      </c>
      <c r="P131" s="196" t="s">
        <v>188</v>
      </c>
    </row>
    <row r="132" spans="1:18" ht="17.25" customHeight="1" x14ac:dyDescent="0.25">
      <c r="A132" s="13" t="s">
        <v>11</v>
      </c>
      <c r="B132" s="4"/>
      <c r="C132" s="14">
        <v>60</v>
      </c>
      <c r="D132" s="6">
        <v>3.96</v>
      </c>
      <c r="E132" s="15">
        <v>0.72</v>
      </c>
      <c r="F132" s="6">
        <v>23.76</v>
      </c>
      <c r="G132" s="15">
        <v>118.80000000000001</v>
      </c>
      <c r="H132" s="6">
        <v>0.10200000000000002</v>
      </c>
      <c r="I132" s="15"/>
      <c r="J132" s="6"/>
      <c r="K132" s="15">
        <v>0.84</v>
      </c>
      <c r="L132" s="6">
        <v>17.400000000000002</v>
      </c>
      <c r="M132" s="15">
        <v>90.000000000000014</v>
      </c>
      <c r="N132" s="6">
        <v>28.200000000000006</v>
      </c>
      <c r="O132" s="15">
        <v>2.3400000000000003</v>
      </c>
      <c r="P132" s="191" t="s">
        <v>143</v>
      </c>
    </row>
    <row r="133" spans="1:18" ht="17.25" customHeight="1" thickBot="1" x14ac:dyDescent="0.3">
      <c r="A133" s="13" t="s">
        <v>25</v>
      </c>
      <c r="B133" s="4"/>
      <c r="C133" s="14">
        <v>50</v>
      </c>
      <c r="D133" s="6">
        <v>3.8</v>
      </c>
      <c r="E133" s="15">
        <v>0.4</v>
      </c>
      <c r="F133" s="6">
        <v>24.6</v>
      </c>
      <c r="G133" s="15">
        <v>117.5</v>
      </c>
      <c r="H133" s="6">
        <v>5.5000000000000007E-2</v>
      </c>
      <c r="I133" s="15">
        <v>0</v>
      </c>
      <c r="J133" s="6">
        <v>0</v>
      </c>
      <c r="K133" s="15">
        <v>0.55000000000000004</v>
      </c>
      <c r="L133" s="6">
        <v>10</v>
      </c>
      <c r="M133" s="15">
        <v>32.5</v>
      </c>
      <c r="N133" s="6">
        <v>7.0000000000000009</v>
      </c>
      <c r="O133" s="15">
        <v>0.55000000000000016</v>
      </c>
      <c r="P133" s="191" t="s">
        <v>133</v>
      </c>
    </row>
    <row r="134" spans="1:18" ht="17.25" customHeight="1" thickBot="1" x14ac:dyDescent="0.3">
      <c r="A134" s="253" t="s">
        <v>112</v>
      </c>
      <c r="B134" s="254"/>
      <c r="C134" s="16">
        <v>956</v>
      </c>
      <c r="D134" s="17">
        <f>SUM(D127:D133)</f>
        <v>33.616069999999993</v>
      </c>
      <c r="E134" s="17">
        <f t="shared" ref="E134:O134" si="23">SUM(E127:E133)</f>
        <v>28.041830000000001</v>
      </c>
      <c r="F134" s="17">
        <f t="shared" si="23"/>
        <v>155.66594999999998</v>
      </c>
      <c r="G134" s="17">
        <f t="shared" si="23"/>
        <v>989.8309999999999</v>
      </c>
      <c r="H134" s="17">
        <f t="shared" si="23"/>
        <v>0.47471000000000002</v>
      </c>
      <c r="I134" s="17">
        <f t="shared" si="23"/>
        <v>20.264999999999997</v>
      </c>
      <c r="J134" s="17">
        <f t="shared" si="23"/>
        <v>31.599999999999994</v>
      </c>
      <c r="K134" s="17">
        <f t="shared" si="23"/>
        <v>11.512400000000001</v>
      </c>
      <c r="L134" s="17">
        <f t="shared" si="23"/>
        <v>196.37099999999998</v>
      </c>
      <c r="M134" s="17">
        <f t="shared" si="23"/>
        <v>499.66089999999991</v>
      </c>
      <c r="N134" s="17">
        <f t="shared" si="23"/>
        <v>147.4598</v>
      </c>
      <c r="O134" s="17">
        <f t="shared" si="23"/>
        <v>9.0300000000000011</v>
      </c>
      <c r="P134" s="199"/>
      <c r="Q134" s="119">
        <f>G134/2720</f>
        <v>0.36390845588235293</v>
      </c>
      <c r="R134" s="129" t="s">
        <v>263</v>
      </c>
    </row>
    <row r="135" spans="1:18" ht="17.25" customHeight="1" thickBot="1" x14ac:dyDescent="0.3">
      <c r="A135" s="13" t="s">
        <v>314</v>
      </c>
      <c r="B135" s="44"/>
      <c r="C135" s="162">
        <v>500</v>
      </c>
      <c r="D135" s="161">
        <v>0</v>
      </c>
      <c r="E135" s="160">
        <v>0</v>
      </c>
      <c r="F135" s="159">
        <v>0</v>
      </c>
      <c r="G135" s="161">
        <v>0</v>
      </c>
      <c r="H135" s="161">
        <v>0</v>
      </c>
      <c r="I135" s="161">
        <v>0</v>
      </c>
      <c r="J135" s="161">
        <v>0</v>
      </c>
      <c r="K135" s="161">
        <v>0</v>
      </c>
      <c r="L135" s="161">
        <v>0</v>
      </c>
      <c r="M135" s="161">
        <v>0</v>
      </c>
      <c r="N135" s="161">
        <v>0</v>
      </c>
      <c r="O135" s="161">
        <v>0</v>
      </c>
      <c r="P135" s="179"/>
      <c r="Q135" s="119"/>
      <c r="R135" s="129"/>
    </row>
    <row r="136" spans="1:18" ht="17.25" customHeight="1" thickBot="1" x14ac:dyDescent="0.3">
      <c r="A136" s="45" t="s">
        <v>114</v>
      </c>
      <c r="B136" s="95"/>
      <c r="C136" s="146">
        <f>C121+C124+C134+C135</f>
        <v>2226</v>
      </c>
      <c r="D136" s="46">
        <f t="shared" ref="D136:O136" si="24">D121+D124+D134+D135</f>
        <v>57.166069999999991</v>
      </c>
      <c r="E136" s="46">
        <f t="shared" si="24"/>
        <v>55.988329999999998</v>
      </c>
      <c r="F136" s="46">
        <f t="shared" si="24"/>
        <v>247.43594999999996</v>
      </c>
      <c r="G136" s="46">
        <f t="shared" si="24"/>
        <v>1659.5809999999999</v>
      </c>
      <c r="H136" s="46">
        <f t="shared" si="24"/>
        <v>0.75194103448275862</v>
      </c>
      <c r="I136" s="46">
        <f t="shared" si="24"/>
        <v>36.879827586206886</v>
      </c>
      <c r="J136" s="46">
        <f t="shared" si="24"/>
        <v>512.35862068965525</v>
      </c>
      <c r="K136" s="46">
        <f t="shared" si="24"/>
        <v>14.062400000000002</v>
      </c>
      <c r="L136" s="46">
        <f t="shared" si="24"/>
        <v>442.43427586206894</v>
      </c>
      <c r="M136" s="46">
        <f t="shared" si="24"/>
        <v>916.85538275862064</v>
      </c>
      <c r="N136" s="46">
        <f t="shared" si="24"/>
        <v>206.97704137931035</v>
      </c>
      <c r="O136" s="46">
        <f t="shared" si="24"/>
        <v>19.747241379310346</v>
      </c>
      <c r="P136" s="193"/>
      <c r="Q136" s="119">
        <f>G136/2720</f>
        <v>0.61014007352941169</v>
      </c>
      <c r="R136" s="126" t="s">
        <v>264</v>
      </c>
    </row>
    <row r="137" spans="1:18" x14ac:dyDescent="0.25">
      <c r="A137" s="69"/>
      <c r="B137" s="44"/>
      <c r="C137" s="83"/>
      <c r="D137" s="83"/>
      <c r="E137" s="84"/>
      <c r="F137" s="84"/>
      <c r="G137" s="84"/>
      <c r="H137" s="84"/>
      <c r="I137" s="84"/>
      <c r="J137" s="84"/>
      <c r="K137" s="84"/>
      <c r="L137" s="84"/>
      <c r="M137" s="84"/>
      <c r="N137" s="84"/>
      <c r="O137" s="84"/>
      <c r="P137" s="182"/>
    </row>
    <row r="138" spans="1:18" x14ac:dyDescent="0.25">
      <c r="A138" s="69"/>
      <c r="B138" s="4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84"/>
      <c r="N138" s="84"/>
      <c r="O138" s="84"/>
      <c r="P138" s="200"/>
    </row>
    <row r="139" spans="1:18" ht="16.5" thickBot="1" x14ac:dyDescent="0.3">
      <c r="A139" s="33" t="s">
        <v>117</v>
      </c>
      <c r="B139" s="44"/>
      <c r="C139" s="232"/>
      <c r="D139" s="232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200"/>
    </row>
    <row r="140" spans="1:18" ht="15.75" customHeight="1" x14ac:dyDescent="0.25">
      <c r="A140" s="2" t="s">
        <v>93</v>
      </c>
      <c r="B140" s="77"/>
      <c r="C140" s="36" t="s">
        <v>94</v>
      </c>
      <c r="D140" s="226" t="s">
        <v>95</v>
      </c>
      <c r="E140" s="227"/>
      <c r="F140" s="228"/>
      <c r="G140" s="19" t="s">
        <v>96</v>
      </c>
      <c r="H140" s="239" t="s">
        <v>97</v>
      </c>
      <c r="I140" s="236" t="s">
        <v>98</v>
      </c>
      <c r="J140" s="242" t="s">
        <v>99</v>
      </c>
      <c r="K140" s="236" t="s">
        <v>100</v>
      </c>
      <c r="L140" s="242" t="s">
        <v>101</v>
      </c>
      <c r="M140" s="236" t="s">
        <v>102</v>
      </c>
      <c r="N140" s="233" t="s">
        <v>103</v>
      </c>
      <c r="O140" s="233" t="s">
        <v>104</v>
      </c>
      <c r="P140" s="175" t="s">
        <v>115</v>
      </c>
    </row>
    <row r="141" spans="1:18" ht="16.5" thickBot="1" x14ac:dyDescent="0.3">
      <c r="A141" s="13" t="s">
        <v>105</v>
      </c>
      <c r="B141" s="4"/>
      <c r="C141" s="37" t="s">
        <v>106</v>
      </c>
      <c r="D141" s="229"/>
      <c r="E141" s="230"/>
      <c r="F141" s="231"/>
      <c r="G141" s="15" t="s">
        <v>118</v>
      </c>
      <c r="H141" s="240"/>
      <c r="I141" s="237"/>
      <c r="J141" s="243"/>
      <c r="K141" s="237"/>
      <c r="L141" s="243"/>
      <c r="M141" s="237"/>
      <c r="N141" s="234"/>
      <c r="O141" s="234"/>
      <c r="P141" s="158" t="s">
        <v>116</v>
      </c>
    </row>
    <row r="142" spans="1:18" ht="16.5" thickBot="1" x14ac:dyDescent="0.3">
      <c r="A142" s="8"/>
      <c r="B142" s="88"/>
      <c r="C142" s="52"/>
      <c r="D142" s="9" t="s">
        <v>107</v>
      </c>
      <c r="E142" s="9" t="s">
        <v>108</v>
      </c>
      <c r="F142" s="47" t="s">
        <v>109</v>
      </c>
      <c r="G142" s="9" t="s">
        <v>110</v>
      </c>
      <c r="H142" s="241"/>
      <c r="I142" s="238"/>
      <c r="J142" s="244"/>
      <c r="K142" s="238"/>
      <c r="L142" s="244"/>
      <c r="M142" s="238"/>
      <c r="N142" s="235"/>
      <c r="O142" s="235"/>
      <c r="P142" s="176"/>
    </row>
    <row r="143" spans="1:18" x14ac:dyDescent="0.25">
      <c r="A143" s="13"/>
      <c r="B143" s="44" t="s">
        <v>5</v>
      </c>
      <c r="C143" s="37"/>
      <c r="D143" s="6"/>
      <c r="E143" s="19"/>
      <c r="F143" s="6"/>
      <c r="G143" s="19"/>
      <c r="H143" s="112"/>
      <c r="I143" s="19"/>
      <c r="J143" s="6"/>
      <c r="K143" s="19"/>
      <c r="L143" s="6"/>
      <c r="M143" s="19"/>
      <c r="N143" s="19"/>
      <c r="O143" s="6"/>
      <c r="P143" s="158"/>
    </row>
    <row r="144" spans="1:18" x14ac:dyDescent="0.25">
      <c r="A144" s="13" t="s">
        <v>57</v>
      </c>
      <c r="B144" s="44"/>
      <c r="C144" s="37" t="s">
        <v>58</v>
      </c>
      <c r="D144" s="6">
        <v>2.33</v>
      </c>
      <c r="E144" s="15">
        <v>8.1199999999999992</v>
      </c>
      <c r="F144" s="6">
        <v>15.549999999999997</v>
      </c>
      <c r="G144" s="15">
        <v>144.59999999999997</v>
      </c>
      <c r="H144" s="6">
        <v>3.2999999999999988E-2</v>
      </c>
      <c r="I144" s="15">
        <v>0</v>
      </c>
      <c r="J144" s="6">
        <v>40</v>
      </c>
      <c r="K144" s="15">
        <v>0.62</v>
      </c>
      <c r="L144" s="6">
        <v>8.1</v>
      </c>
      <c r="M144" s="15">
        <v>22.5</v>
      </c>
      <c r="N144" s="15">
        <v>3.9</v>
      </c>
      <c r="O144" s="6">
        <v>0.38</v>
      </c>
      <c r="P144" s="158" t="s">
        <v>131</v>
      </c>
    </row>
    <row r="145" spans="1:18" x14ac:dyDescent="0.25">
      <c r="A145" s="13" t="s">
        <v>46</v>
      </c>
      <c r="B145" s="44"/>
      <c r="C145" s="37">
        <v>180</v>
      </c>
      <c r="D145" s="6">
        <v>6.9</v>
      </c>
      <c r="E145" s="15">
        <v>10.19</v>
      </c>
      <c r="F145" s="6">
        <v>31.91</v>
      </c>
      <c r="G145" s="15">
        <v>197.3</v>
      </c>
      <c r="H145" s="6">
        <v>8.1000000000000003E-2</v>
      </c>
      <c r="I145" s="15">
        <v>0.86399999999999999</v>
      </c>
      <c r="J145" s="6">
        <v>13.319999999999997</v>
      </c>
      <c r="K145" s="15">
        <v>0.26100000000000001</v>
      </c>
      <c r="L145" s="6">
        <v>122.46299999999997</v>
      </c>
      <c r="M145" s="15">
        <v>135.54900000000001</v>
      </c>
      <c r="N145" s="15">
        <v>28.448999999999995</v>
      </c>
      <c r="O145" s="6">
        <v>1.4939999999999998</v>
      </c>
      <c r="P145" s="158" t="s">
        <v>189</v>
      </c>
    </row>
    <row r="146" spans="1:18" x14ac:dyDescent="0.25">
      <c r="A146" s="13" t="s">
        <v>49</v>
      </c>
      <c r="B146" s="44"/>
      <c r="C146" s="37" t="s">
        <v>161</v>
      </c>
      <c r="D146" s="6">
        <v>2.4249999999999998</v>
      </c>
      <c r="E146" s="15">
        <v>0.95</v>
      </c>
      <c r="F146" s="6">
        <v>11.6</v>
      </c>
      <c r="G146" s="15">
        <v>99.14</v>
      </c>
      <c r="H146" s="6">
        <v>4.859999999999999E-2</v>
      </c>
      <c r="I146" s="15">
        <v>0</v>
      </c>
      <c r="J146" s="6">
        <v>29.134999999999998</v>
      </c>
      <c r="K146" s="15">
        <v>0.72500000000000009</v>
      </c>
      <c r="L146" s="6">
        <v>11.01135</v>
      </c>
      <c r="M146" s="15">
        <v>29.904000000000003</v>
      </c>
      <c r="N146" s="15">
        <v>8.5887000000000011</v>
      </c>
      <c r="O146" s="6">
        <v>0.50050000000000006</v>
      </c>
      <c r="P146" s="158" t="s">
        <v>162</v>
      </c>
    </row>
    <row r="147" spans="1:18" x14ac:dyDescent="0.25">
      <c r="A147" s="13" t="s">
        <v>19</v>
      </c>
      <c r="B147" s="44"/>
      <c r="C147" s="37">
        <v>200</v>
      </c>
      <c r="D147" s="6">
        <v>4.0780000000000003</v>
      </c>
      <c r="E147" s="15">
        <v>3.81</v>
      </c>
      <c r="F147" s="6">
        <v>7.597999999999999</v>
      </c>
      <c r="G147" s="15">
        <v>78.599999999999994</v>
      </c>
      <c r="H147" s="6">
        <v>5.5999999999999994E-2</v>
      </c>
      <c r="I147" s="15">
        <v>1.5879999999999999</v>
      </c>
      <c r="J147" s="6">
        <v>24.4</v>
      </c>
      <c r="K147" s="15">
        <v>0</v>
      </c>
      <c r="L147" s="6">
        <v>151.91999999999999</v>
      </c>
      <c r="M147" s="15">
        <v>124.55999999999999</v>
      </c>
      <c r="N147" s="15">
        <v>21.34</v>
      </c>
      <c r="O147" s="6">
        <v>0.44799999999999995</v>
      </c>
      <c r="P147" s="158" t="s">
        <v>147</v>
      </c>
    </row>
    <row r="148" spans="1:18" x14ac:dyDescent="0.25">
      <c r="A148" s="13" t="s">
        <v>45</v>
      </c>
      <c r="B148" s="4"/>
      <c r="C148" s="37">
        <v>120</v>
      </c>
      <c r="D148" s="7">
        <v>0.48</v>
      </c>
      <c r="E148" s="15">
        <v>0.48</v>
      </c>
      <c r="F148" s="15">
        <v>11.759999999999998</v>
      </c>
      <c r="G148" s="15">
        <v>56.399999999999984</v>
      </c>
      <c r="H148" s="5">
        <v>3.599999999999999E-2</v>
      </c>
      <c r="I148" s="14">
        <v>11.999999999999996</v>
      </c>
      <c r="J148" s="42">
        <v>0</v>
      </c>
      <c r="K148" s="14">
        <v>0.24</v>
      </c>
      <c r="L148" s="42">
        <v>19.2</v>
      </c>
      <c r="M148" s="14">
        <v>13.2</v>
      </c>
      <c r="N148" s="14">
        <v>10.799999999999999</v>
      </c>
      <c r="O148" s="42">
        <v>2.6399999999999997</v>
      </c>
      <c r="P148" s="158" t="s">
        <v>134</v>
      </c>
    </row>
    <row r="149" spans="1:18" ht="24.75" thickBot="1" x14ac:dyDescent="0.3">
      <c r="A149" s="13" t="s">
        <v>27</v>
      </c>
      <c r="B149" s="44"/>
      <c r="C149" s="37">
        <v>30</v>
      </c>
      <c r="D149" s="7">
        <v>2.25</v>
      </c>
      <c r="E149" s="15">
        <v>0.87</v>
      </c>
      <c r="F149" s="28">
        <v>15.419999999999998</v>
      </c>
      <c r="G149" s="7">
        <v>78.599999999999994</v>
      </c>
      <c r="H149" s="7">
        <v>3.3000000000000002E-2</v>
      </c>
      <c r="I149" s="15">
        <v>0</v>
      </c>
      <c r="J149" s="6">
        <v>0</v>
      </c>
      <c r="K149" s="15">
        <v>0.51</v>
      </c>
      <c r="L149" s="6">
        <v>5.7</v>
      </c>
      <c r="M149" s="15">
        <v>19.5</v>
      </c>
      <c r="N149" s="15">
        <v>3.9</v>
      </c>
      <c r="O149" s="6">
        <v>0.36</v>
      </c>
      <c r="P149" s="158" t="s">
        <v>133</v>
      </c>
    </row>
    <row r="150" spans="1:18" ht="16.5" thickBot="1" x14ac:dyDescent="0.3">
      <c r="A150" s="114" t="s">
        <v>112</v>
      </c>
      <c r="B150" s="93"/>
      <c r="C150" s="53">
        <v>620</v>
      </c>
      <c r="D150" s="17">
        <f>SUM(D144:D149)</f>
        <v>18.463000000000001</v>
      </c>
      <c r="E150" s="17">
        <f t="shared" ref="E150:O150" si="25">SUM(E144:E149)</f>
        <v>24.419999999999998</v>
      </c>
      <c r="F150" s="17">
        <f>SUM(F144:F149)</f>
        <v>93.83799999999998</v>
      </c>
      <c r="G150" s="17">
        <f>SUM(G144:G149)</f>
        <v>654.64</v>
      </c>
      <c r="H150" s="17">
        <f t="shared" si="25"/>
        <v>0.28759999999999997</v>
      </c>
      <c r="I150" s="17">
        <f t="shared" si="25"/>
        <v>14.451999999999996</v>
      </c>
      <c r="J150" s="17">
        <f t="shared" si="25"/>
        <v>106.85499999999999</v>
      </c>
      <c r="K150" s="17">
        <f t="shared" si="25"/>
        <v>2.3559999999999999</v>
      </c>
      <c r="L150" s="17">
        <f t="shared" si="25"/>
        <v>318.39434999999992</v>
      </c>
      <c r="M150" s="17">
        <f t="shared" si="25"/>
        <v>345.21299999999997</v>
      </c>
      <c r="N150" s="17">
        <f t="shared" si="25"/>
        <v>76.977699999999999</v>
      </c>
      <c r="O150" s="17">
        <f t="shared" si="25"/>
        <v>5.8224999999999998</v>
      </c>
      <c r="P150" s="177"/>
    </row>
    <row r="151" spans="1:18" x14ac:dyDescent="0.25">
      <c r="A151" s="2"/>
      <c r="B151" s="11" t="s">
        <v>113</v>
      </c>
      <c r="C151" s="54"/>
      <c r="D151" s="19"/>
      <c r="E151" s="113"/>
      <c r="F151" s="113"/>
      <c r="G151" s="113"/>
      <c r="H151" s="112"/>
      <c r="I151" s="19"/>
      <c r="J151" s="112"/>
      <c r="K151" s="19"/>
      <c r="L151" s="112"/>
      <c r="M151" s="19"/>
      <c r="N151" s="19"/>
      <c r="O151" s="112"/>
      <c r="P151" s="175"/>
    </row>
    <row r="152" spans="1:18" ht="16.5" thickBot="1" x14ac:dyDescent="0.3">
      <c r="A152" s="13" t="s">
        <v>267</v>
      </c>
      <c r="B152" s="44"/>
      <c r="C152" s="38" t="s">
        <v>175</v>
      </c>
      <c r="D152" s="6">
        <v>5.8</v>
      </c>
      <c r="E152" s="15">
        <v>5</v>
      </c>
      <c r="F152" s="6">
        <v>8.4</v>
      </c>
      <c r="G152" s="15">
        <v>102</v>
      </c>
      <c r="H152" s="6">
        <v>0.04</v>
      </c>
      <c r="I152" s="15">
        <v>0.6</v>
      </c>
      <c r="J152" s="6">
        <v>28</v>
      </c>
      <c r="K152" s="15"/>
      <c r="L152" s="6">
        <v>248</v>
      </c>
      <c r="M152" s="15">
        <v>184</v>
      </c>
      <c r="N152" s="7">
        <v>28</v>
      </c>
      <c r="O152" s="15">
        <v>0.2</v>
      </c>
      <c r="P152" s="191" t="s">
        <v>178</v>
      </c>
      <c r="Q152" s="119"/>
    </row>
    <row r="153" spans="1:18" ht="16.5" thickBot="1" x14ac:dyDescent="0.3">
      <c r="A153" s="114" t="s">
        <v>112</v>
      </c>
      <c r="B153" s="93"/>
      <c r="C153" s="16">
        <v>200</v>
      </c>
      <c r="D153" s="17">
        <f t="shared" ref="D153:O153" si="26">SUM(D152)</f>
        <v>5.8</v>
      </c>
      <c r="E153" s="35">
        <f t="shared" si="26"/>
        <v>5</v>
      </c>
      <c r="F153" s="35">
        <f t="shared" si="26"/>
        <v>8.4</v>
      </c>
      <c r="G153" s="31">
        <f t="shared" si="26"/>
        <v>102</v>
      </c>
      <c r="H153" s="17">
        <f t="shared" si="26"/>
        <v>0.04</v>
      </c>
      <c r="I153" s="31">
        <f t="shared" si="26"/>
        <v>0.6</v>
      </c>
      <c r="J153" s="17">
        <f t="shared" si="26"/>
        <v>28</v>
      </c>
      <c r="K153" s="31">
        <f t="shared" si="26"/>
        <v>0</v>
      </c>
      <c r="L153" s="17">
        <f t="shared" si="26"/>
        <v>248</v>
      </c>
      <c r="M153" s="31">
        <f t="shared" si="26"/>
        <v>184</v>
      </c>
      <c r="N153" s="17">
        <f t="shared" si="26"/>
        <v>28</v>
      </c>
      <c r="O153" s="31">
        <f t="shared" si="26"/>
        <v>0.2</v>
      </c>
      <c r="P153" s="177"/>
      <c r="Q153" s="119"/>
    </row>
    <row r="154" spans="1:18" ht="24.75" thickBot="1" x14ac:dyDescent="0.3">
      <c r="A154" s="224" t="s">
        <v>298</v>
      </c>
      <c r="B154" s="225"/>
      <c r="C154" s="147">
        <f>C150+C153</f>
        <v>820</v>
      </c>
      <c r="D154" s="80">
        <f t="shared" ref="D154:O154" si="27">D150+D153</f>
        <v>24.263000000000002</v>
      </c>
      <c r="E154" s="80">
        <f t="shared" si="27"/>
        <v>29.419999999999998</v>
      </c>
      <c r="F154" s="80">
        <f t="shared" si="27"/>
        <v>102.23799999999999</v>
      </c>
      <c r="G154" s="17">
        <f t="shared" si="27"/>
        <v>756.64</v>
      </c>
      <c r="H154" s="17">
        <f t="shared" si="27"/>
        <v>0.32759999999999995</v>
      </c>
      <c r="I154" s="17">
        <f t="shared" si="27"/>
        <v>15.051999999999996</v>
      </c>
      <c r="J154" s="17">
        <f t="shared" si="27"/>
        <v>134.85499999999999</v>
      </c>
      <c r="K154" s="17">
        <f t="shared" si="27"/>
        <v>2.3559999999999999</v>
      </c>
      <c r="L154" s="17">
        <f t="shared" si="27"/>
        <v>566.39434999999992</v>
      </c>
      <c r="M154" s="17">
        <f t="shared" si="27"/>
        <v>529.21299999999997</v>
      </c>
      <c r="N154" s="17">
        <f t="shared" si="27"/>
        <v>104.9777</v>
      </c>
      <c r="O154" s="17">
        <f t="shared" si="27"/>
        <v>6.0225</v>
      </c>
      <c r="P154" s="177"/>
      <c r="Q154" s="119">
        <f>G154/2720</f>
        <v>0.2781764705882353</v>
      </c>
      <c r="R154" s="126" t="s">
        <v>266</v>
      </c>
    </row>
    <row r="155" spans="1:18" x14ac:dyDescent="0.25">
      <c r="A155" s="2"/>
      <c r="B155" s="11" t="s">
        <v>10</v>
      </c>
      <c r="C155" s="54"/>
      <c r="D155" s="112"/>
      <c r="E155" s="19"/>
      <c r="F155" s="113"/>
      <c r="G155" s="6"/>
      <c r="H155" s="15"/>
      <c r="I155" s="6"/>
      <c r="J155" s="15"/>
      <c r="K155" s="6"/>
      <c r="L155" s="15"/>
      <c r="M155" s="6"/>
      <c r="N155" s="15"/>
      <c r="O155" s="6"/>
      <c r="P155" s="187"/>
      <c r="Q155" s="119"/>
    </row>
    <row r="156" spans="1:18" x14ac:dyDescent="0.25">
      <c r="A156" s="13" t="s">
        <v>33</v>
      </c>
      <c r="B156" s="44"/>
      <c r="C156" s="38">
        <v>100</v>
      </c>
      <c r="D156" s="6">
        <v>1.1000000000000001</v>
      </c>
      <c r="E156" s="15">
        <v>0.2</v>
      </c>
      <c r="F156" s="6">
        <v>3.8</v>
      </c>
      <c r="G156" s="7">
        <v>24</v>
      </c>
      <c r="H156" s="15">
        <v>0.06</v>
      </c>
      <c r="I156" s="6">
        <v>25</v>
      </c>
      <c r="J156" s="15">
        <v>0</v>
      </c>
      <c r="K156" s="6">
        <v>0.7</v>
      </c>
      <c r="L156" s="15">
        <v>14</v>
      </c>
      <c r="M156" s="6">
        <v>26</v>
      </c>
      <c r="N156" s="15">
        <v>20</v>
      </c>
      <c r="O156" s="6">
        <v>0.9</v>
      </c>
      <c r="P156" s="187" t="s">
        <v>139</v>
      </c>
    </row>
    <row r="157" spans="1:18" ht="31.5" x14ac:dyDescent="0.25">
      <c r="A157" s="13" t="s">
        <v>287</v>
      </c>
      <c r="B157" s="44"/>
      <c r="C157" s="38" t="s">
        <v>152</v>
      </c>
      <c r="D157" s="6">
        <v>3.8475000000000001</v>
      </c>
      <c r="E157" s="15">
        <v>9.4875000000000007</v>
      </c>
      <c r="F157" s="6">
        <v>9.5075000000000003</v>
      </c>
      <c r="G157" s="7">
        <v>141.44999999999999</v>
      </c>
      <c r="H157" s="15">
        <v>7.5499999999999998E-2</v>
      </c>
      <c r="I157" s="6">
        <v>10.414999999999999</v>
      </c>
      <c r="J157" s="15">
        <v>10</v>
      </c>
      <c r="K157" s="6">
        <v>2.355</v>
      </c>
      <c r="L157" s="15">
        <v>43.650000000000006</v>
      </c>
      <c r="M157" s="6">
        <v>55.375</v>
      </c>
      <c r="N157" s="15">
        <v>21.65</v>
      </c>
      <c r="O157" s="6">
        <v>0.79500000000000004</v>
      </c>
      <c r="P157" s="187" t="s">
        <v>190</v>
      </c>
    </row>
    <row r="158" spans="1:18" x14ac:dyDescent="0.25">
      <c r="A158" s="13" t="s">
        <v>286</v>
      </c>
      <c r="B158" s="44"/>
      <c r="C158" s="38" t="s">
        <v>191</v>
      </c>
      <c r="D158" s="6">
        <v>16.52</v>
      </c>
      <c r="E158" s="15">
        <v>19.8</v>
      </c>
      <c r="F158" s="6">
        <v>52.8</v>
      </c>
      <c r="G158" s="7">
        <v>443.33</v>
      </c>
      <c r="H158" s="15">
        <v>0.18333333333333332</v>
      </c>
      <c r="I158" s="6">
        <v>8.1666666666666661</v>
      </c>
      <c r="J158" s="15">
        <v>35</v>
      </c>
      <c r="K158" s="6">
        <v>0.68333333333333335</v>
      </c>
      <c r="L158" s="15">
        <v>45.116666666666667</v>
      </c>
      <c r="M158" s="6">
        <v>236.66666666666666</v>
      </c>
      <c r="N158" s="15">
        <v>67.416666666666657</v>
      </c>
      <c r="O158" s="6">
        <v>2.3333333333333326</v>
      </c>
      <c r="P158" s="187" t="s">
        <v>192</v>
      </c>
    </row>
    <row r="159" spans="1:18" x14ac:dyDescent="0.25">
      <c r="A159" s="71" t="s">
        <v>24</v>
      </c>
      <c r="B159" s="4"/>
      <c r="C159" s="14">
        <v>180</v>
      </c>
      <c r="D159" s="6">
        <v>0.9</v>
      </c>
      <c r="E159" s="15">
        <v>0</v>
      </c>
      <c r="F159" s="6">
        <v>18.18</v>
      </c>
      <c r="G159" s="41">
        <v>76.319999999999993</v>
      </c>
      <c r="H159" s="42">
        <v>1.9799999999999998E-2</v>
      </c>
      <c r="I159" s="14">
        <v>3.5999999999999996</v>
      </c>
      <c r="J159" s="42">
        <v>0</v>
      </c>
      <c r="K159" s="14">
        <v>0.18000000000000002</v>
      </c>
      <c r="L159" s="42">
        <v>12.6</v>
      </c>
      <c r="M159" s="14">
        <v>12.6</v>
      </c>
      <c r="N159" s="14">
        <v>7.2</v>
      </c>
      <c r="O159" s="42">
        <v>2.52</v>
      </c>
      <c r="P159" s="158" t="s">
        <v>142</v>
      </c>
    </row>
    <row r="160" spans="1:18" ht="18" customHeight="1" x14ac:dyDescent="0.25">
      <c r="A160" s="13" t="s">
        <v>11</v>
      </c>
      <c r="B160" s="4"/>
      <c r="C160" s="38">
        <v>60</v>
      </c>
      <c r="D160" s="6">
        <v>3.96</v>
      </c>
      <c r="E160" s="15">
        <v>0.72</v>
      </c>
      <c r="F160" s="6">
        <v>23.76</v>
      </c>
      <c r="G160" s="7">
        <v>118.80000000000001</v>
      </c>
      <c r="H160" s="15">
        <v>0.10200000000000002</v>
      </c>
      <c r="I160" s="6"/>
      <c r="J160" s="15"/>
      <c r="K160" s="6">
        <v>0.84</v>
      </c>
      <c r="L160" s="15">
        <v>17.400000000000002</v>
      </c>
      <c r="M160" s="6">
        <v>90.000000000000014</v>
      </c>
      <c r="N160" s="15">
        <v>28.200000000000006</v>
      </c>
      <c r="O160" s="6">
        <v>2.3400000000000003</v>
      </c>
      <c r="P160" s="158" t="s">
        <v>143</v>
      </c>
    </row>
    <row r="161" spans="1:18" ht="18" customHeight="1" thickBot="1" x14ac:dyDescent="0.3">
      <c r="A161" s="13" t="s">
        <v>25</v>
      </c>
      <c r="B161" s="4"/>
      <c r="C161" s="38">
        <v>50</v>
      </c>
      <c r="D161" s="6">
        <v>3.8</v>
      </c>
      <c r="E161" s="15">
        <v>0.4</v>
      </c>
      <c r="F161" s="6">
        <v>24.6</v>
      </c>
      <c r="G161" s="7">
        <v>117.5</v>
      </c>
      <c r="H161" s="30">
        <v>5.5000000000000007E-2</v>
      </c>
      <c r="I161" s="6">
        <v>0</v>
      </c>
      <c r="J161" s="30">
        <v>0</v>
      </c>
      <c r="K161" s="6">
        <v>0.55000000000000004</v>
      </c>
      <c r="L161" s="30">
        <v>10</v>
      </c>
      <c r="M161" s="6">
        <v>32.5</v>
      </c>
      <c r="N161" s="30">
        <v>7.0000000000000009</v>
      </c>
      <c r="O161" s="6">
        <v>0.55000000000000016</v>
      </c>
      <c r="P161" s="158" t="s">
        <v>133</v>
      </c>
    </row>
    <row r="162" spans="1:18" ht="18" customHeight="1" thickBot="1" x14ac:dyDescent="0.3">
      <c r="A162" s="114" t="s">
        <v>112</v>
      </c>
      <c r="B162" s="93"/>
      <c r="C162" s="16">
        <v>900</v>
      </c>
      <c r="D162" s="17">
        <f>SUM(D156:D161)</f>
        <v>30.127500000000001</v>
      </c>
      <c r="E162" s="17">
        <f t="shared" ref="E162:O162" si="28">SUM(E156:E161)</f>
        <v>30.607499999999998</v>
      </c>
      <c r="F162" s="17">
        <f t="shared" si="28"/>
        <v>132.64750000000001</v>
      </c>
      <c r="G162" s="17">
        <f t="shared" si="28"/>
        <v>921.39999999999986</v>
      </c>
      <c r="H162" s="17">
        <f t="shared" si="28"/>
        <v>0.49563333333333331</v>
      </c>
      <c r="I162" s="17">
        <f t="shared" si="28"/>
        <v>47.181666666666665</v>
      </c>
      <c r="J162" s="17">
        <f t="shared" si="28"/>
        <v>45</v>
      </c>
      <c r="K162" s="17">
        <f t="shared" si="28"/>
        <v>5.3083333333333336</v>
      </c>
      <c r="L162" s="17">
        <f t="shared" si="28"/>
        <v>142.76666666666668</v>
      </c>
      <c r="M162" s="17">
        <f t="shared" si="28"/>
        <v>453.14166666666665</v>
      </c>
      <c r="N162" s="17">
        <f t="shared" si="28"/>
        <v>151.46666666666667</v>
      </c>
      <c r="O162" s="17">
        <f t="shared" si="28"/>
        <v>9.4383333333333326</v>
      </c>
      <c r="P162" s="177"/>
      <c r="Q162" s="118">
        <f>G162/2720</f>
        <v>0.33874999999999994</v>
      </c>
      <c r="R162" s="129" t="s">
        <v>263</v>
      </c>
    </row>
    <row r="163" spans="1:18" ht="18" customHeight="1" thickBot="1" x14ac:dyDescent="0.3">
      <c r="A163" s="13" t="s">
        <v>314</v>
      </c>
      <c r="B163" s="44"/>
      <c r="C163" s="162">
        <v>500</v>
      </c>
      <c r="D163" s="161">
        <v>0</v>
      </c>
      <c r="E163" s="160">
        <v>0</v>
      </c>
      <c r="F163" s="159">
        <v>0</v>
      </c>
      <c r="G163" s="161">
        <v>0</v>
      </c>
      <c r="H163" s="161">
        <v>0</v>
      </c>
      <c r="I163" s="161">
        <v>0</v>
      </c>
      <c r="J163" s="161">
        <v>0</v>
      </c>
      <c r="K163" s="161">
        <v>0</v>
      </c>
      <c r="L163" s="161">
        <v>0</v>
      </c>
      <c r="M163" s="161">
        <v>0</v>
      </c>
      <c r="N163" s="161">
        <v>0</v>
      </c>
      <c r="O163" s="161">
        <v>0</v>
      </c>
      <c r="P163" s="177"/>
      <c r="R163" s="129"/>
    </row>
    <row r="164" spans="1:18" ht="18" customHeight="1" thickBot="1" x14ac:dyDescent="0.3">
      <c r="A164" s="114" t="s">
        <v>114</v>
      </c>
      <c r="B164" s="95"/>
      <c r="C164" s="78">
        <f>C150+C153+C162+C163</f>
        <v>2220</v>
      </c>
      <c r="D164" s="17">
        <f>D150+D153+D162+D163</f>
        <v>54.390500000000003</v>
      </c>
      <c r="E164" s="17">
        <f t="shared" ref="E164:O164" si="29">E150+E153+E162+E163</f>
        <v>60.027499999999996</v>
      </c>
      <c r="F164" s="17">
        <f t="shared" si="29"/>
        <v>234.88549999999998</v>
      </c>
      <c r="G164" s="17">
        <f t="shared" si="29"/>
        <v>1678.04</v>
      </c>
      <c r="H164" s="17">
        <f t="shared" si="29"/>
        <v>0.82323333333333326</v>
      </c>
      <c r="I164" s="17">
        <f t="shared" si="29"/>
        <v>62.233666666666664</v>
      </c>
      <c r="J164" s="17">
        <f t="shared" si="29"/>
        <v>179.85499999999999</v>
      </c>
      <c r="K164" s="17">
        <f t="shared" si="29"/>
        <v>7.6643333333333334</v>
      </c>
      <c r="L164" s="17">
        <f t="shared" si="29"/>
        <v>709.16101666666657</v>
      </c>
      <c r="M164" s="17">
        <f t="shared" si="29"/>
        <v>982.35466666666662</v>
      </c>
      <c r="N164" s="17">
        <f t="shared" si="29"/>
        <v>256.44436666666667</v>
      </c>
      <c r="O164" s="17">
        <f t="shared" si="29"/>
        <v>15.460833333333333</v>
      </c>
      <c r="P164" s="202"/>
      <c r="Q164" s="118">
        <f>G164/2720</f>
        <v>0.61692647058823524</v>
      </c>
      <c r="R164" s="126" t="s">
        <v>264</v>
      </c>
    </row>
    <row r="165" spans="1:18" x14ac:dyDescent="0.25">
      <c r="A165" s="33"/>
      <c r="B165" s="44"/>
      <c r="C165" s="85"/>
      <c r="D165" s="85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79"/>
      <c r="P165" s="200"/>
    </row>
    <row r="166" spans="1:18" ht="16.5" thickBot="1" x14ac:dyDescent="0.3">
      <c r="A166" s="70" t="s">
        <v>6</v>
      </c>
      <c r="B166" s="75"/>
      <c r="C166" s="75"/>
      <c r="N166" s="123"/>
      <c r="O166" s="123"/>
      <c r="P166" s="203"/>
    </row>
    <row r="167" spans="1:18" ht="15.75" customHeight="1" x14ac:dyDescent="0.25">
      <c r="A167" s="2" t="s">
        <v>93</v>
      </c>
      <c r="B167" s="77"/>
      <c r="C167" s="36" t="s">
        <v>94</v>
      </c>
      <c r="D167" s="226" t="s">
        <v>95</v>
      </c>
      <c r="E167" s="227"/>
      <c r="F167" s="228"/>
      <c r="G167" s="19" t="s">
        <v>96</v>
      </c>
      <c r="H167" s="239" t="s">
        <v>97</v>
      </c>
      <c r="I167" s="236" t="s">
        <v>98</v>
      </c>
      <c r="J167" s="242" t="s">
        <v>99</v>
      </c>
      <c r="K167" s="236" t="s">
        <v>100</v>
      </c>
      <c r="L167" s="242" t="s">
        <v>101</v>
      </c>
      <c r="M167" s="236" t="s">
        <v>102</v>
      </c>
      <c r="N167" s="236" t="s">
        <v>103</v>
      </c>
      <c r="O167" s="233" t="s">
        <v>104</v>
      </c>
      <c r="P167" s="175" t="s">
        <v>115</v>
      </c>
    </row>
    <row r="168" spans="1:18" ht="16.5" thickBot="1" x14ac:dyDescent="0.3">
      <c r="A168" s="13" t="s">
        <v>105</v>
      </c>
      <c r="B168" s="4"/>
      <c r="C168" s="37" t="s">
        <v>106</v>
      </c>
      <c r="D168" s="229"/>
      <c r="E168" s="230"/>
      <c r="F168" s="231"/>
      <c r="G168" s="15" t="s">
        <v>118</v>
      </c>
      <c r="H168" s="240"/>
      <c r="I168" s="237"/>
      <c r="J168" s="243"/>
      <c r="K168" s="237"/>
      <c r="L168" s="243"/>
      <c r="M168" s="237"/>
      <c r="N168" s="237"/>
      <c r="O168" s="234"/>
      <c r="P168" s="158" t="s">
        <v>116</v>
      </c>
    </row>
    <row r="169" spans="1:18" ht="16.5" thickBot="1" x14ac:dyDescent="0.3">
      <c r="A169" s="8"/>
      <c r="B169" s="88"/>
      <c r="C169" s="52"/>
      <c r="D169" s="9" t="s">
        <v>107</v>
      </c>
      <c r="E169" s="9" t="s">
        <v>108</v>
      </c>
      <c r="F169" s="47" t="s">
        <v>109</v>
      </c>
      <c r="G169" s="9" t="s">
        <v>110</v>
      </c>
      <c r="H169" s="241"/>
      <c r="I169" s="238"/>
      <c r="J169" s="244"/>
      <c r="K169" s="238"/>
      <c r="L169" s="244"/>
      <c r="M169" s="238"/>
      <c r="N169" s="238"/>
      <c r="O169" s="235"/>
      <c r="P169" s="176"/>
    </row>
    <row r="170" spans="1:18" x14ac:dyDescent="0.25">
      <c r="A170" s="13"/>
      <c r="B170" s="44" t="s">
        <v>5</v>
      </c>
      <c r="C170" s="36"/>
      <c r="D170" s="6"/>
      <c r="E170" s="19"/>
      <c r="F170" s="6"/>
      <c r="G170" s="19"/>
      <c r="H170" s="112"/>
      <c r="I170" s="19"/>
      <c r="J170" s="6"/>
      <c r="K170" s="19"/>
      <c r="L170" s="6"/>
      <c r="M170" s="19"/>
      <c r="N170" s="113"/>
      <c r="O170" s="6"/>
      <c r="P170" s="158"/>
    </row>
    <row r="171" spans="1:18" x14ac:dyDescent="0.25">
      <c r="A171" s="13" t="s">
        <v>56</v>
      </c>
      <c r="B171" s="44"/>
      <c r="C171" s="37" t="s">
        <v>55</v>
      </c>
      <c r="D171" s="6">
        <v>6.2750000000000004</v>
      </c>
      <c r="E171" s="15">
        <v>12.11</v>
      </c>
      <c r="F171" s="6">
        <v>15.55</v>
      </c>
      <c r="G171" s="15">
        <v>196.09999999999997</v>
      </c>
      <c r="H171" s="6">
        <v>3.7999999999999985E-2</v>
      </c>
      <c r="I171" s="15">
        <v>0.105</v>
      </c>
      <c r="J171" s="6">
        <v>71.5</v>
      </c>
      <c r="K171" s="15">
        <v>0.67999999999999994</v>
      </c>
      <c r="L171" s="6">
        <v>158.09999999999997</v>
      </c>
      <c r="M171" s="15">
        <v>112.49999999999999</v>
      </c>
      <c r="N171" s="28">
        <v>12.149999999999999</v>
      </c>
      <c r="O171" s="6">
        <v>0.48499999999999999</v>
      </c>
      <c r="P171" s="158" t="s">
        <v>146</v>
      </c>
    </row>
    <row r="172" spans="1:18" ht="31.5" x14ac:dyDescent="0.25">
      <c r="A172" s="13" t="s">
        <v>260</v>
      </c>
      <c r="B172" s="44"/>
      <c r="C172" s="37" t="s">
        <v>195</v>
      </c>
      <c r="D172" s="6">
        <v>8.5500000000000007</v>
      </c>
      <c r="E172" s="15">
        <v>5.2299999999999995</v>
      </c>
      <c r="F172" s="6">
        <v>28.48</v>
      </c>
      <c r="G172" s="15">
        <v>208.2</v>
      </c>
      <c r="H172" s="6">
        <v>0.12660000000000002</v>
      </c>
      <c r="I172" s="15">
        <v>0.76800000000000013</v>
      </c>
      <c r="J172" s="6">
        <v>102.60000000000002</v>
      </c>
      <c r="K172" s="15">
        <v>5.1480000000000006</v>
      </c>
      <c r="L172" s="6">
        <v>380.58000000000004</v>
      </c>
      <c r="M172" s="15">
        <v>475.78800000000001</v>
      </c>
      <c r="N172" s="28">
        <v>51.744</v>
      </c>
      <c r="O172" s="6">
        <v>1.284</v>
      </c>
      <c r="P172" s="158" t="s">
        <v>193</v>
      </c>
    </row>
    <row r="173" spans="1:18" x14ac:dyDescent="0.25">
      <c r="A173" s="13" t="s">
        <v>47</v>
      </c>
      <c r="B173" s="44"/>
      <c r="C173" s="37" t="s">
        <v>257</v>
      </c>
      <c r="D173" s="6">
        <v>0.13</v>
      </c>
      <c r="E173" s="15">
        <v>0.02</v>
      </c>
      <c r="F173" s="6">
        <v>10.199999999999999</v>
      </c>
      <c r="G173" s="15">
        <v>42</v>
      </c>
      <c r="H173" s="6">
        <v>0.11900000000000001</v>
      </c>
      <c r="I173" s="15">
        <v>1.9999999999999989</v>
      </c>
      <c r="J173" s="6">
        <v>51.7</v>
      </c>
      <c r="K173" s="15">
        <v>4.0149999999999997</v>
      </c>
      <c r="L173" s="6">
        <v>34.964999999999996</v>
      </c>
      <c r="M173" s="15">
        <v>301.495</v>
      </c>
      <c r="N173" s="28">
        <v>52.709999999999994</v>
      </c>
      <c r="O173" s="6">
        <v>3.5555000000000003</v>
      </c>
      <c r="P173" s="158" t="s">
        <v>258</v>
      </c>
    </row>
    <row r="174" spans="1:18" x14ac:dyDescent="0.25">
      <c r="A174" s="13" t="s">
        <v>45</v>
      </c>
      <c r="B174" s="4"/>
      <c r="C174" s="37">
        <v>120</v>
      </c>
      <c r="D174" s="6">
        <v>0.48</v>
      </c>
      <c r="E174" s="15">
        <v>0.48</v>
      </c>
      <c r="F174" s="6">
        <v>11.759999999999998</v>
      </c>
      <c r="G174" s="15">
        <v>56.399999999999984</v>
      </c>
      <c r="H174" s="42">
        <v>3.599999999999999E-2</v>
      </c>
      <c r="I174" s="14">
        <v>11.999999999999996</v>
      </c>
      <c r="J174" s="42">
        <v>0</v>
      </c>
      <c r="K174" s="14">
        <v>0.24</v>
      </c>
      <c r="L174" s="42">
        <v>19.2</v>
      </c>
      <c r="M174" s="14">
        <v>13.2</v>
      </c>
      <c r="N174" s="58">
        <v>10.799999999999999</v>
      </c>
      <c r="O174" s="42">
        <v>2.6399999999999997</v>
      </c>
      <c r="P174" s="158" t="s">
        <v>134</v>
      </c>
    </row>
    <row r="175" spans="1:18" ht="18" customHeight="1" thickBot="1" x14ac:dyDescent="0.3">
      <c r="A175" s="13" t="s">
        <v>27</v>
      </c>
      <c r="B175" s="44"/>
      <c r="C175" s="37">
        <v>30</v>
      </c>
      <c r="D175" s="7">
        <v>2.25</v>
      </c>
      <c r="E175" s="15">
        <v>0.87</v>
      </c>
      <c r="F175" s="28">
        <v>15.419999999999998</v>
      </c>
      <c r="G175" s="7">
        <v>78.599999999999994</v>
      </c>
      <c r="H175" s="7">
        <v>3.3000000000000002E-2</v>
      </c>
      <c r="I175" s="15">
        <v>0</v>
      </c>
      <c r="J175" s="6">
        <v>0</v>
      </c>
      <c r="K175" s="15">
        <v>0.51</v>
      </c>
      <c r="L175" s="6">
        <v>5.7</v>
      </c>
      <c r="M175" s="15">
        <v>19.5</v>
      </c>
      <c r="N175" s="15">
        <v>3.9</v>
      </c>
      <c r="O175" s="6">
        <v>0.36</v>
      </c>
      <c r="P175" s="158" t="s">
        <v>133</v>
      </c>
    </row>
    <row r="176" spans="1:18" ht="16.5" thickBot="1" x14ac:dyDescent="0.3">
      <c r="A176" s="114" t="s">
        <v>112</v>
      </c>
      <c r="B176" s="93"/>
      <c r="C176" s="53">
        <v>615</v>
      </c>
      <c r="D176" s="17">
        <f>SUM(D171:D175)</f>
        <v>17.685000000000002</v>
      </c>
      <c r="E176" s="17">
        <f t="shared" ref="E176:O176" si="30">SUM(E171:E175)</f>
        <v>18.71</v>
      </c>
      <c r="F176" s="17">
        <f t="shared" si="30"/>
        <v>81.410000000000011</v>
      </c>
      <c r="G176" s="17">
        <f t="shared" si="30"/>
        <v>581.29999999999995</v>
      </c>
      <c r="H176" s="17">
        <f t="shared" si="30"/>
        <v>0.35260000000000002</v>
      </c>
      <c r="I176" s="17">
        <f t="shared" si="30"/>
        <v>14.872999999999996</v>
      </c>
      <c r="J176" s="17">
        <f t="shared" si="30"/>
        <v>225.8</v>
      </c>
      <c r="K176" s="17">
        <f t="shared" si="30"/>
        <v>10.593</v>
      </c>
      <c r="L176" s="17">
        <f t="shared" si="30"/>
        <v>598.54500000000019</v>
      </c>
      <c r="M176" s="17">
        <f t="shared" si="30"/>
        <v>922.48300000000006</v>
      </c>
      <c r="N176" s="17">
        <f t="shared" si="30"/>
        <v>131.30399999999997</v>
      </c>
      <c r="O176" s="17">
        <f t="shared" si="30"/>
        <v>8.3245000000000005</v>
      </c>
      <c r="P176" s="177"/>
    </row>
    <row r="177" spans="1:18" x14ac:dyDescent="0.25">
      <c r="A177" s="2"/>
      <c r="B177" s="11" t="s">
        <v>113</v>
      </c>
      <c r="C177" s="54"/>
      <c r="D177" s="112"/>
      <c r="E177" s="19"/>
      <c r="F177" s="112"/>
      <c r="G177" s="19"/>
      <c r="H177" s="112"/>
      <c r="I177" s="19"/>
      <c r="J177" s="112"/>
      <c r="K177" s="19"/>
      <c r="L177" s="112"/>
      <c r="M177" s="19"/>
      <c r="N177" s="113"/>
      <c r="O177" s="112"/>
      <c r="P177" s="175"/>
    </row>
    <row r="178" spans="1:18" ht="16.5" thickBot="1" x14ac:dyDescent="0.3">
      <c r="A178" s="13" t="s">
        <v>54</v>
      </c>
      <c r="B178" s="4"/>
      <c r="C178" s="37">
        <v>200</v>
      </c>
      <c r="D178" s="15">
        <v>5.8</v>
      </c>
      <c r="E178" s="15">
        <v>5</v>
      </c>
      <c r="F178" s="28">
        <v>9.6</v>
      </c>
      <c r="G178" s="28">
        <v>107</v>
      </c>
      <c r="H178" s="6">
        <v>0.08</v>
      </c>
      <c r="I178" s="15">
        <v>2.6</v>
      </c>
      <c r="J178" s="6">
        <v>40</v>
      </c>
      <c r="K178" s="15"/>
      <c r="L178" s="6">
        <v>240</v>
      </c>
      <c r="M178" s="15">
        <v>180</v>
      </c>
      <c r="N178" s="28">
        <v>28</v>
      </c>
      <c r="O178" s="6">
        <v>0.2</v>
      </c>
      <c r="P178" s="178" t="s">
        <v>137</v>
      </c>
      <c r="Q178" s="119"/>
    </row>
    <row r="179" spans="1:18" ht="16.5" thickBot="1" x14ac:dyDescent="0.3">
      <c r="A179" s="114" t="s">
        <v>112</v>
      </c>
      <c r="B179" s="93"/>
      <c r="C179" s="16">
        <f>C178</f>
        <v>200</v>
      </c>
      <c r="D179" s="16">
        <f>D178</f>
        <v>5.8</v>
      </c>
      <c r="E179" s="16">
        <f>E178</f>
        <v>5</v>
      </c>
      <c r="F179" s="16">
        <f>F178</f>
        <v>9.6</v>
      </c>
      <c r="G179" s="16">
        <f>G178</f>
        <v>107</v>
      </c>
      <c r="H179" s="31">
        <f t="shared" ref="H179:O179" si="31">SUM(H178:H178)</f>
        <v>0.08</v>
      </c>
      <c r="I179" s="17">
        <f t="shared" si="31"/>
        <v>2.6</v>
      </c>
      <c r="J179" s="31">
        <f t="shared" si="31"/>
        <v>40</v>
      </c>
      <c r="K179" s="17">
        <f t="shared" si="31"/>
        <v>0</v>
      </c>
      <c r="L179" s="31">
        <f t="shared" si="31"/>
        <v>240</v>
      </c>
      <c r="M179" s="17">
        <f t="shared" si="31"/>
        <v>180</v>
      </c>
      <c r="N179" s="31">
        <f t="shared" si="31"/>
        <v>28</v>
      </c>
      <c r="O179" s="17">
        <f t="shared" si="31"/>
        <v>0.2</v>
      </c>
      <c r="P179" s="177"/>
      <c r="Q179" s="119"/>
    </row>
    <row r="180" spans="1:18" ht="19.5" customHeight="1" thickBot="1" x14ac:dyDescent="0.3">
      <c r="A180" s="224" t="s">
        <v>298</v>
      </c>
      <c r="B180" s="225"/>
      <c r="C180" s="78">
        <f>C176+C179</f>
        <v>815</v>
      </c>
      <c r="D180" s="17">
        <f>D176+D179</f>
        <v>23.485000000000003</v>
      </c>
      <c r="E180" s="17">
        <f t="shared" ref="E180:O180" si="32">E176+E179</f>
        <v>23.71</v>
      </c>
      <c r="F180" s="17">
        <f t="shared" si="32"/>
        <v>91.01</v>
      </c>
      <c r="G180" s="17">
        <f t="shared" si="32"/>
        <v>688.3</v>
      </c>
      <c r="H180" s="17">
        <f t="shared" si="32"/>
        <v>0.43260000000000004</v>
      </c>
      <c r="I180" s="17">
        <f t="shared" si="32"/>
        <v>17.472999999999995</v>
      </c>
      <c r="J180" s="17">
        <f t="shared" si="32"/>
        <v>265.8</v>
      </c>
      <c r="K180" s="17">
        <f t="shared" si="32"/>
        <v>10.593</v>
      </c>
      <c r="L180" s="17">
        <f t="shared" si="32"/>
        <v>838.54500000000019</v>
      </c>
      <c r="M180" s="17">
        <f t="shared" si="32"/>
        <v>1102.4830000000002</v>
      </c>
      <c r="N180" s="17">
        <f t="shared" si="32"/>
        <v>159.30399999999997</v>
      </c>
      <c r="O180" s="17">
        <f t="shared" si="32"/>
        <v>8.5244999999999997</v>
      </c>
      <c r="P180" s="177"/>
      <c r="Q180" s="119">
        <f>G180/2720</f>
        <v>0.25305147058823529</v>
      </c>
      <c r="R180" s="126" t="s">
        <v>266</v>
      </c>
    </row>
    <row r="181" spans="1:18" x14ac:dyDescent="0.25">
      <c r="A181" s="13"/>
      <c r="B181" s="44" t="s">
        <v>10</v>
      </c>
      <c r="C181" s="38"/>
      <c r="D181" s="15"/>
      <c r="E181" s="28"/>
      <c r="F181" s="28"/>
      <c r="G181" s="28"/>
      <c r="H181" s="6"/>
      <c r="I181" s="15"/>
      <c r="J181" s="6"/>
      <c r="K181" s="15"/>
      <c r="L181" s="6"/>
      <c r="M181" s="15"/>
      <c r="N181" s="28"/>
      <c r="O181" s="6"/>
      <c r="P181" s="187"/>
      <c r="Q181" s="119"/>
    </row>
    <row r="182" spans="1:18" x14ac:dyDescent="0.25">
      <c r="A182" s="13" t="s">
        <v>65</v>
      </c>
      <c r="B182" s="44"/>
      <c r="C182" s="38" t="s">
        <v>197</v>
      </c>
      <c r="D182" s="6">
        <v>0.4</v>
      </c>
      <c r="E182" s="15">
        <v>0.05</v>
      </c>
      <c r="F182" s="6">
        <v>0.85</v>
      </c>
      <c r="G182" s="15">
        <v>5</v>
      </c>
      <c r="H182" s="6">
        <v>0.01</v>
      </c>
      <c r="I182" s="15">
        <v>1.75</v>
      </c>
      <c r="J182" s="6"/>
      <c r="K182" s="15">
        <v>0.05</v>
      </c>
      <c r="L182" s="6">
        <v>11.5</v>
      </c>
      <c r="M182" s="15">
        <v>12</v>
      </c>
      <c r="N182" s="28">
        <v>7</v>
      </c>
      <c r="O182" s="6">
        <v>0.3</v>
      </c>
      <c r="P182" s="178" t="s">
        <v>198</v>
      </c>
    </row>
    <row r="183" spans="1:18" s="63" customFormat="1" ht="31.5" x14ac:dyDescent="0.25">
      <c r="A183" s="13" t="s">
        <v>270</v>
      </c>
      <c r="B183" s="44"/>
      <c r="C183" s="38" t="s">
        <v>200</v>
      </c>
      <c r="D183" s="6">
        <v>8.9284700000000008</v>
      </c>
      <c r="E183" s="15">
        <v>6.7170299999999994</v>
      </c>
      <c r="F183" s="6">
        <v>24.224249999999998</v>
      </c>
      <c r="G183" s="15">
        <v>206.64099999999999</v>
      </c>
      <c r="H183" s="6">
        <v>0.26051000000000002</v>
      </c>
      <c r="I183" s="15">
        <v>5.88</v>
      </c>
      <c r="J183" s="6">
        <v>2.1999999999999997</v>
      </c>
      <c r="K183" s="15">
        <v>2.7001999999999997</v>
      </c>
      <c r="L183" s="6">
        <v>48.665199999999992</v>
      </c>
      <c r="M183" s="15">
        <v>124.6456</v>
      </c>
      <c r="N183" s="28">
        <v>44.315000000000005</v>
      </c>
      <c r="O183" s="6">
        <v>2.5366</v>
      </c>
      <c r="P183" s="187" t="s">
        <v>277</v>
      </c>
      <c r="Q183" s="103"/>
    </row>
    <row r="184" spans="1:18" ht="31.5" x14ac:dyDescent="0.25">
      <c r="A184" s="13" t="s">
        <v>64</v>
      </c>
      <c r="B184" s="44"/>
      <c r="C184" s="38" t="s">
        <v>202</v>
      </c>
      <c r="D184" s="6">
        <v>16.87190058517653</v>
      </c>
      <c r="E184" s="15">
        <v>15.56</v>
      </c>
      <c r="F184" s="6">
        <v>16.487776166991935</v>
      </c>
      <c r="G184" s="15">
        <v>244.78</v>
      </c>
      <c r="H184" s="6">
        <v>8.4706979707759728E-2</v>
      </c>
      <c r="I184" s="15">
        <v>1.2000480019200768</v>
      </c>
      <c r="J184" s="6">
        <v>19.026177909391826</v>
      </c>
      <c r="K184" s="15">
        <v>2.8988562829082887</v>
      </c>
      <c r="L184" s="6">
        <v>15.808164172589144</v>
      </c>
      <c r="M184" s="15">
        <v>167.71283474948922</v>
      </c>
      <c r="N184" s="28">
        <v>27.939361574462978</v>
      </c>
      <c r="O184" s="6">
        <v>2.5978448125093525</v>
      </c>
      <c r="P184" s="187" t="s">
        <v>203</v>
      </c>
    </row>
    <row r="185" spans="1:18" x14ac:dyDescent="0.25">
      <c r="A185" s="13" t="s">
        <v>63</v>
      </c>
      <c r="B185" s="44"/>
      <c r="C185" s="38" t="s">
        <v>175</v>
      </c>
      <c r="D185" s="6">
        <v>5.44</v>
      </c>
      <c r="E185" s="15">
        <v>11.760000000000002</v>
      </c>
      <c r="F185" s="6">
        <v>42.160000000000004</v>
      </c>
      <c r="G185" s="15">
        <v>304.00000000000006</v>
      </c>
      <c r="H185" s="6">
        <v>0.28000000000000008</v>
      </c>
      <c r="I185" s="15">
        <v>29.000000000000007</v>
      </c>
      <c r="J185" s="6"/>
      <c r="K185" s="15">
        <v>9.0000000000000018</v>
      </c>
      <c r="L185" s="6">
        <v>28.500000000000007</v>
      </c>
      <c r="M185" s="15">
        <v>141.58000000000004</v>
      </c>
      <c r="N185" s="28">
        <v>53.720000000000006</v>
      </c>
      <c r="O185" s="6">
        <v>1.9800000000000004</v>
      </c>
      <c r="P185" s="187" t="s">
        <v>204</v>
      </c>
    </row>
    <row r="186" spans="1:18" x14ac:dyDescent="0.25">
      <c r="A186" s="13" t="s">
        <v>315</v>
      </c>
      <c r="B186" s="44"/>
      <c r="C186" s="38">
        <v>200</v>
      </c>
      <c r="D186" s="6">
        <v>0.66200000000000003</v>
      </c>
      <c r="E186" s="15">
        <v>0.09</v>
      </c>
      <c r="F186" s="6">
        <v>22.033999999999992</v>
      </c>
      <c r="G186" s="15">
        <v>92.799999999999983</v>
      </c>
      <c r="H186" s="6">
        <v>1.5999999999999997E-2</v>
      </c>
      <c r="I186" s="15">
        <v>0.72599999999999976</v>
      </c>
      <c r="J186" s="6">
        <v>0</v>
      </c>
      <c r="K186" s="15">
        <v>0.50800000000000001</v>
      </c>
      <c r="L186" s="6">
        <v>32.18</v>
      </c>
      <c r="M186" s="15">
        <v>23.439999999999998</v>
      </c>
      <c r="N186" s="28">
        <v>17.459999999999997</v>
      </c>
      <c r="O186" s="6">
        <v>0.66799999999999993</v>
      </c>
      <c r="P186" s="187" t="s">
        <v>157</v>
      </c>
    </row>
    <row r="187" spans="1:18" ht="18" customHeight="1" x14ac:dyDescent="0.25">
      <c r="A187" s="13" t="s">
        <v>11</v>
      </c>
      <c r="B187" s="68"/>
      <c r="C187" s="14">
        <v>60</v>
      </c>
      <c r="D187" s="6">
        <v>3.96</v>
      </c>
      <c r="E187" s="15">
        <v>0.72</v>
      </c>
      <c r="F187" s="6">
        <v>23.76</v>
      </c>
      <c r="G187" s="15">
        <v>118.80000000000001</v>
      </c>
      <c r="H187" s="6">
        <v>0.10200000000000002</v>
      </c>
      <c r="I187" s="15"/>
      <c r="J187" s="6"/>
      <c r="K187" s="15">
        <v>0.84</v>
      </c>
      <c r="L187" s="6">
        <v>17.400000000000002</v>
      </c>
      <c r="M187" s="15">
        <v>90.000000000000014</v>
      </c>
      <c r="N187" s="28">
        <v>28.200000000000006</v>
      </c>
      <c r="O187" s="6">
        <v>2.3400000000000003</v>
      </c>
      <c r="P187" s="158" t="s">
        <v>143</v>
      </c>
    </row>
    <row r="188" spans="1:18" ht="18" customHeight="1" thickBot="1" x14ac:dyDescent="0.3">
      <c r="A188" s="3" t="s">
        <v>25</v>
      </c>
      <c r="B188" s="4"/>
      <c r="C188" s="38">
        <v>50</v>
      </c>
      <c r="D188" s="55">
        <v>3.8</v>
      </c>
      <c r="E188" s="27">
        <v>0.4</v>
      </c>
      <c r="F188" s="26">
        <v>24.6</v>
      </c>
      <c r="G188" s="27">
        <v>117.5</v>
      </c>
      <c r="H188" s="26">
        <v>5.5000000000000007E-2</v>
      </c>
      <c r="I188" s="27">
        <v>0</v>
      </c>
      <c r="J188" s="26">
        <v>0</v>
      </c>
      <c r="K188" s="27">
        <v>0.55000000000000004</v>
      </c>
      <c r="L188" s="26">
        <v>10</v>
      </c>
      <c r="M188" s="27">
        <v>32.5</v>
      </c>
      <c r="N188" s="56">
        <v>7.0000000000000009</v>
      </c>
      <c r="O188" s="56">
        <v>0.55000000000000016</v>
      </c>
      <c r="P188" s="158" t="s">
        <v>133</v>
      </c>
    </row>
    <row r="189" spans="1:18" ht="18" customHeight="1" thickBot="1" x14ac:dyDescent="0.3">
      <c r="A189" s="114" t="s">
        <v>112</v>
      </c>
      <c r="B189" s="93"/>
      <c r="C189" s="16">
        <v>934</v>
      </c>
      <c r="D189" s="17">
        <f>SUM(D182:D188)</f>
        <v>40.062370585176531</v>
      </c>
      <c r="E189" s="17">
        <f t="shared" ref="E189:O189" si="33">SUM(E182:E188)</f>
        <v>35.297029999999999</v>
      </c>
      <c r="F189" s="17">
        <f t="shared" si="33"/>
        <v>154.11602616699193</v>
      </c>
      <c r="G189" s="17">
        <f t="shared" si="33"/>
        <v>1089.521</v>
      </c>
      <c r="H189" s="17">
        <f t="shared" si="33"/>
        <v>0.80821697970775985</v>
      </c>
      <c r="I189" s="17">
        <f t="shared" si="33"/>
        <v>38.556048001920082</v>
      </c>
      <c r="J189" s="17">
        <f t="shared" si="33"/>
        <v>21.226177909391826</v>
      </c>
      <c r="K189" s="17">
        <f t="shared" si="33"/>
        <v>16.54705628290829</v>
      </c>
      <c r="L189" s="17">
        <f t="shared" si="33"/>
        <v>164.05336417258914</v>
      </c>
      <c r="M189" s="17">
        <f t="shared" si="33"/>
        <v>591.87843474948932</v>
      </c>
      <c r="N189" s="17">
        <f t="shared" si="33"/>
        <v>185.63436157446301</v>
      </c>
      <c r="O189" s="17">
        <f t="shared" si="33"/>
        <v>10.972444812509353</v>
      </c>
      <c r="P189" s="177"/>
      <c r="Q189" s="118">
        <f>G189/2720</f>
        <v>0.4005591911764706</v>
      </c>
      <c r="R189" s="129" t="s">
        <v>263</v>
      </c>
    </row>
    <row r="190" spans="1:18" ht="18" customHeight="1" thickBot="1" x14ac:dyDescent="0.3">
      <c r="A190" s="13" t="s">
        <v>314</v>
      </c>
      <c r="B190" s="44"/>
      <c r="C190" s="162">
        <v>500</v>
      </c>
      <c r="D190" s="161">
        <v>0</v>
      </c>
      <c r="E190" s="160">
        <v>0</v>
      </c>
      <c r="F190" s="159">
        <v>0</v>
      </c>
      <c r="G190" s="161">
        <v>0</v>
      </c>
      <c r="H190" s="161">
        <v>0</v>
      </c>
      <c r="I190" s="161">
        <v>0</v>
      </c>
      <c r="J190" s="161">
        <v>0</v>
      </c>
      <c r="K190" s="161">
        <v>0</v>
      </c>
      <c r="L190" s="161">
        <v>0</v>
      </c>
      <c r="M190" s="161">
        <v>0</v>
      </c>
      <c r="N190" s="161">
        <v>0</v>
      </c>
      <c r="O190" s="161">
        <v>0</v>
      </c>
      <c r="P190" s="177"/>
      <c r="R190" s="129"/>
    </row>
    <row r="191" spans="1:18" ht="18" customHeight="1" thickBot="1" x14ac:dyDescent="0.3">
      <c r="A191" s="114" t="s">
        <v>114</v>
      </c>
      <c r="B191" s="95"/>
      <c r="C191" s="78">
        <f>C176+C179+C189+C190</f>
        <v>2249</v>
      </c>
      <c r="D191" s="17">
        <f>D176+D179+D189+D190</f>
        <v>63.547370585176537</v>
      </c>
      <c r="E191" s="17">
        <f t="shared" ref="E191:O191" si="34">E176+E179+E189+E190</f>
        <v>59.00703</v>
      </c>
      <c r="F191" s="17">
        <f t="shared" si="34"/>
        <v>245.12602616699195</v>
      </c>
      <c r="G191" s="17">
        <f t="shared" si="34"/>
        <v>1777.8209999999999</v>
      </c>
      <c r="H191" s="17">
        <f t="shared" si="34"/>
        <v>1.2408169797077599</v>
      </c>
      <c r="I191" s="17">
        <f t="shared" si="34"/>
        <v>56.029048001920074</v>
      </c>
      <c r="J191" s="17">
        <f t="shared" si="34"/>
        <v>287.02617790939183</v>
      </c>
      <c r="K191" s="17">
        <f t="shared" si="34"/>
        <v>27.14005628290829</v>
      </c>
      <c r="L191" s="17">
        <f t="shared" si="34"/>
        <v>1002.5983641725893</v>
      </c>
      <c r="M191" s="17">
        <f t="shared" si="34"/>
        <v>1694.3614347494895</v>
      </c>
      <c r="N191" s="17">
        <f t="shared" si="34"/>
        <v>344.93836157446299</v>
      </c>
      <c r="O191" s="17">
        <f t="shared" si="34"/>
        <v>19.496944812509355</v>
      </c>
      <c r="P191" s="177"/>
      <c r="Q191" s="118">
        <f>G191/2720</f>
        <v>0.65361066176470584</v>
      </c>
      <c r="R191" s="126" t="s">
        <v>264</v>
      </c>
    </row>
    <row r="192" spans="1:18" x14ac:dyDescent="0.25">
      <c r="A192" s="33"/>
      <c r="B192" s="44"/>
      <c r="C192" s="76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182"/>
    </row>
    <row r="193" spans="1:18" ht="16.5" thickBot="1" x14ac:dyDescent="0.3">
      <c r="A193" s="70" t="s">
        <v>119</v>
      </c>
      <c r="B193" s="92"/>
      <c r="C193" s="75"/>
      <c r="P193" s="183"/>
    </row>
    <row r="194" spans="1:18" ht="15.75" customHeight="1" x14ac:dyDescent="0.25">
      <c r="A194" s="2" t="s">
        <v>93</v>
      </c>
      <c r="B194" s="77"/>
      <c r="C194" s="36" t="s">
        <v>94</v>
      </c>
      <c r="D194" s="226" t="s">
        <v>122</v>
      </c>
      <c r="E194" s="227"/>
      <c r="F194" s="228"/>
      <c r="G194" s="19" t="s">
        <v>96</v>
      </c>
      <c r="H194" s="239" t="s">
        <v>97</v>
      </c>
      <c r="I194" s="236" t="s">
        <v>98</v>
      </c>
      <c r="J194" s="242" t="s">
        <v>99</v>
      </c>
      <c r="K194" s="236" t="s">
        <v>100</v>
      </c>
      <c r="L194" s="242" t="s">
        <v>101</v>
      </c>
      <c r="M194" s="236" t="s">
        <v>102</v>
      </c>
      <c r="N194" s="236" t="s">
        <v>103</v>
      </c>
      <c r="O194" s="233" t="s">
        <v>104</v>
      </c>
      <c r="P194" s="175" t="s">
        <v>115</v>
      </c>
    </row>
    <row r="195" spans="1:18" ht="16.5" thickBot="1" x14ac:dyDescent="0.3">
      <c r="A195" s="13" t="s">
        <v>105</v>
      </c>
      <c r="B195" s="4"/>
      <c r="C195" s="37" t="s">
        <v>106</v>
      </c>
      <c r="D195" s="229"/>
      <c r="E195" s="230"/>
      <c r="F195" s="231"/>
      <c r="G195" s="15" t="s">
        <v>118</v>
      </c>
      <c r="H195" s="240"/>
      <c r="I195" s="237"/>
      <c r="J195" s="243"/>
      <c r="K195" s="237"/>
      <c r="L195" s="243"/>
      <c r="M195" s="237"/>
      <c r="N195" s="237"/>
      <c r="O195" s="234"/>
      <c r="P195" s="158" t="s">
        <v>116</v>
      </c>
    </row>
    <row r="196" spans="1:18" ht="16.5" thickBot="1" x14ac:dyDescent="0.3">
      <c r="A196" s="8"/>
      <c r="B196" s="88"/>
      <c r="C196" s="52"/>
      <c r="D196" s="9" t="s">
        <v>107</v>
      </c>
      <c r="E196" s="9" t="s">
        <v>108</v>
      </c>
      <c r="F196" s="47" t="s">
        <v>109</v>
      </c>
      <c r="G196" s="9" t="s">
        <v>110</v>
      </c>
      <c r="H196" s="241"/>
      <c r="I196" s="238"/>
      <c r="J196" s="244"/>
      <c r="K196" s="238"/>
      <c r="L196" s="244"/>
      <c r="M196" s="238"/>
      <c r="N196" s="238"/>
      <c r="O196" s="235"/>
      <c r="P196" s="176"/>
    </row>
    <row r="197" spans="1:18" x14ac:dyDescent="0.25">
      <c r="A197" s="2"/>
      <c r="B197" s="11" t="s">
        <v>5</v>
      </c>
      <c r="C197" s="36"/>
      <c r="D197" s="112"/>
      <c r="E197" s="19"/>
      <c r="F197" s="112"/>
      <c r="G197" s="19"/>
      <c r="H197" s="112"/>
      <c r="I197" s="19"/>
      <c r="J197" s="112"/>
      <c r="K197" s="19"/>
      <c r="L197" s="112"/>
      <c r="M197" s="19"/>
      <c r="N197" s="19"/>
      <c r="O197" s="112"/>
      <c r="P197" s="175"/>
    </row>
    <row r="198" spans="1:18" x14ac:dyDescent="0.25">
      <c r="A198" s="13" t="s">
        <v>57</v>
      </c>
      <c r="B198" s="44"/>
      <c r="C198" s="37" t="s">
        <v>58</v>
      </c>
      <c r="D198" s="6">
        <v>2.33</v>
      </c>
      <c r="E198" s="15">
        <v>8.1199999999999992</v>
      </c>
      <c r="F198" s="6">
        <v>15.549999999999997</v>
      </c>
      <c r="G198" s="15">
        <v>144.59999999999997</v>
      </c>
      <c r="H198" s="6">
        <v>3.2999999999999988E-2</v>
      </c>
      <c r="I198" s="15">
        <v>0</v>
      </c>
      <c r="J198" s="6">
        <v>40</v>
      </c>
      <c r="K198" s="15">
        <v>0.62</v>
      </c>
      <c r="L198" s="6">
        <v>8.1</v>
      </c>
      <c r="M198" s="15">
        <v>22.5</v>
      </c>
      <c r="N198" s="15">
        <v>3.9</v>
      </c>
      <c r="O198" s="6">
        <v>0.38</v>
      </c>
      <c r="P198" s="158" t="s">
        <v>131</v>
      </c>
    </row>
    <row r="199" spans="1:18" ht="31.5" x14ac:dyDescent="0.25">
      <c r="A199" s="13" t="s">
        <v>29</v>
      </c>
      <c r="B199" s="44"/>
      <c r="C199" s="37" t="s">
        <v>144</v>
      </c>
      <c r="D199" s="6">
        <v>9.89</v>
      </c>
      <c r="E199" s="15">
        <v>9.9</v>
      </c>
      <c r="F199" s="6">
        <v>30.95</v>
      </c>
      <c r="G199" s="15">
        <v>266</v>
      </c>
      <c r="H199" s="6">
        <v>0.14000000000000004</v>
      </c>
      <c r="I199" s="15">
        <v>0.96000000000000019</v>
      </c>
      <c r="J199" s="6">
        <v>34.799999999999997</v>
      </c>
      <c r="K199" s="15">
        <v>0.71333333333333371</v>
      </c>
      <c r="L199" s="6">
        <v>145.57000000000002</v>
      </c>
      <c r="M199" s="15">
        <v>219.80000000000007</v>
      </c>
      <c r="N199" s="15">
        <v>44.330000000000013</v>
      </c>
      <c r="O199" s="6">
        <v>2.3299999999999996</v>
      </c>
      <c r="P199" s="158" t="s">
        <v>148</v>
      </c>
    </row>
    <row r="200" spans="1:18" x14ac:dyDescent="0.25">
      <c r="A200" s="13" t="s">
        <v>70</v>
      </c>
      <c r="B200" s="44"/>
      <c r="C200" s="37">
        <v>40</v>
      </c>
      <c r="D200" s="6">
        <v>5.08</v>
      </c>
      <c r="E200" s="15">
        <v>4.5999999999999996</v>
      </c>
      <c r="F200" s="6">
        <v>0.28000000000000003</v>
      </c>
      <c r="G200" s="15">
        <v>62.8</v>
      </c>
      <c r="H200" s="6">
        <v>0.03</v>
      </c>
      <c r="I200" s="15"/>
      <c r="J200" s="6">
        <v>100</v>
      </c>
      <c r="K200" s="15">
        <v>0.24</v>
      </c>
      <c r="L200" s="6">
        <v>22</v>
      </c>
      <c r="M200" s="15">
        <v>76.8</v>
      </c>
      <c r="N200" s="15">
        <v>4.8</v>
      </c>
      <c r="O200" s="6">
        <v>1</v>
      </c>
      <c r="P200" s="158" t="s">
        <v>214</v>
      </c>
    </row>
    <row r="201" spans="1:18" x14ac:dyDescent="0.25">
      <c r="A201" s="13" t="s">
        <v>317</v>
      </c>
      <c r="B201" s="4"/>
      <c r="C201" s="14" t="s">
        <v>175</v>
      </c>
      <c r="D201" s="6">
        <v>3.1659999999999999</v>
      </c>
      <c r="E201" s="15">
        <v>2.6780000000000004</v>
      </c>
      <c r="F201" s="6">
        <v>5.9660000000000011</v>
      </c>
      <c r="G201" s="15">
        <v>60.600000000000009</v>
      </c>
      <c r="H201" s="6">
        <v>4.4000000000000004E-2</v>
      </c>
      <c r="I201" s="15">
        <v>1.3</v>
      </c>
      <c r="J201" s="6">
        <v>20</v>
      </c>
      <c r="K201" s="15">
        <v>0</v>
      </c>
      <c r="L201" s="6">
        <v>125.48</v>
      </c>
      <c r="M201" s="15">
        <v>90</v>
      </c>
      <c r="N201" s="15">
        <v>14</v>
      </c>
      <c r="O201" s="6">
        <v>0.10400000000000001</v>
      </c>
      <c r="P201" s="158" t="s">
        <v>176</v>
      </c>
    </row>
    <row r="202" spans="1:18" x14ac:dyDescent="0.25">
      <c r="A202" s="13" t="s">
        <v>45</v>
      </c>
      <c r="B202" s="4"/>
      <c r="C202" s="37">
        <v>120</v>
      </c>
      <c r="D202" s="7">
        <v>0.48</v>
      </c>
      <c r="E202" s="15">
        <v>0.48</v>
      </c>
      <c r="F202" s="15">
        <v>11.759999999999998</v>
      </c>
      <c r="G202" s="15">
        <v>56.399999999999984</v>
      </c>
      <c r="H202" s="5">
        <v>3.599999999999999E-2</v>
      </c>
      <c r="I202" s="14">
        <v>11.999999999999996</v>
      </c>
      <c r="J202" s="42">
        <v>0</v>
      </c>
      <c r="K202" s="14">
        <v>0.24</v>
      </c>
      <c r="L202" s="42">
        <v>19.2</v>
      </c>
      <c r="M202" s="14">
        <v>13.2</v>
      </c>
      <c r="N202" s="14">
        <v>10.799999999999999</v>
      </c>
      <c r="O202" s="42">
        <v>2.6399999999999997</v>
      </c>
      <c r="P202" s="158" t="s">
        <v>134</v>
      </c>
    </row>
    <row r="203" spans="1:18" ht="24.75" thickBot="1" x14ac:dyDescent="0.3">
      <c r="A203" s="13" t="s">
        <v>27</v>
      </c>
      <c r="B203" s="44"/>
      <c r="C203" s="37">
        <v>30</v>
      </c>
      <c r="D203" s="7">
        <v>2.25</v>
      </c>
      <c r="E203" s="15">
        <v>0.87</v>
      </c>
      <c r="F203" s="28">
        <v>15.419999999999998</v>
      </c>
      <c r="G203" s="7">
        <v>78.599999999999994</v>
      </c>
      <c r="H203" s="7">
        <v>3.3000000000000002E-2</v>
      </c>
      <c r="I203" s="15">
        <v>0</v>
      </c>
      <c r="J203" s="6">
        <v>0</v>
      </c>
      <c r="K203" s="15">
        <v>0.51</v>
      </c>
      <c r="L203" s="6">
        <v>5.7</v>
      </c>
      <c r="M203" s="15">
        <v>19.5</v>
      </c>
      <c r="N203" s="15">
        <v>3.9</v>
      </c>
      <c r="O203" s="6">
        <v>0.36</v>
      </c>
      <c r="P203" s="158" t="s">
        <v>133</v>
      </c>
    </row>
    <row r="204" spans="1:18" ht="16.5" thickBot="1" x14ac:dyDescent="0.3">
      <c r="A204" s="114" t="s">
        <v>112</v>
      </c>
      <c r="B204" s="93"/>
      <c r="C204" s="53">
        <v>635</v>
      </c>
      <c r="D204" s="17">
        <f>SUM(D198:D203)</f>
        <v>23.196000000000002</v>
      </c>
      <c r="E204" s="17">
        <f t="shared" ref="E204:O204" si="35">SUM(E198:E203)</f>
        <v>26.648</v>
      </c>
      <c r="F204" s="17">
        <f t="shared" si="35"/>
        <v>79.926000000000002</v>
      </c>
      <c r="G204" s="17">
        <f t="shared" si="35"/>
        <v>669</v>
      </c>
      <c r="H204" s="17">
        <f t="shared" si="35"/>
        <v>0.31600000000000006</v>
      </c>
      <c r="I204" s="17">
        <f t="shared" si="35"/>
        <v>14.259999999999996</v>
      </c>
      <c r="J204" s="17">
        <f t="shared" si="35"/>
        <v>194.8</v>
      </c>
      <c r="K204" s="17">
        <f t="shared" si="35"/>
        <v>2.3233333333333337</v>
      </c>
      <c r="L204" s="17">
        <f t="shared" si="35"/>
        <v>326.05</v>
      </c>
      <c r="M204" s="17">
        <f t="shared" si="35"/>
        <v>441.80000000000007</v>
      </c>
      <c r="N204" s="17">
        <f t="shared" si="35"/>
        <v>81.73</v>
      </c>
      <c r="O204" s="17">
        <f t="shared" si="35"/>
        <v>6.8139999999999992</v>
      </c>
      <c r="P204" s="177"/>
    </row>
    <row r="205" spans="1:18" x14ac:dyDescent="0.25">
      <c r="A205" s="13"/>
      <c r="B205" s="44" t="s">
        <v>113</v>
      </c>
      <c r="C205" s="38"/>
      <c r="D205" s="6"/>
      <c r="E205" s="15"/>
      <c r="F205" s="113"/>
      <c r="G205" s="113"/>
      <c r="H205" s="6"/>
      <c r="I205" s="15"/>
      <c r="J205" s="6"/>
      <c r="K205" s="15"/>
      <c r="L205" s="6"/>
      <c r="M205" s="15"/>
      <c r="N205" s="15"/>
      <c r="O205" s="6"/>
      <c r="P205" s="158"/>
    </row>
    <row r="206" spans="1:18" ht="16.5" thickBot="1" x14ac:dyDescent="0.3">
      <c r="A206" s="71" t="s">
        <v>24</v>
      </c>
      <c r="B206" s="4"/>
      <c r="C206" s="14">
        <v>180</v>
      </c>
      <c r="D206" s="6">
        <v>0.9</v>
      </c>
      <c r="E206" s="15">
        <v>0</v>
      </c>
      <c r="F206" s="6">
        <v>18.18</v>
      </c>
      <c r="G206" s="41">
        <v>76.319999999999993</v>
      </c>
      <c r="H206" s="42">
        <v>1.9799999999999998E-2</v>
      </c>
      <c r="I206" s="14">
        <v>3.5999999999999996</v>
      </c>
      <c r="J206" s="42">
        <v>0</v>
      </c>
      <c r="K206" s="14">
        <v>0.18000000000000002</v>
      </c>
      <c r="L206" s="42">
        <v>12.6</v>
      </c>
      <c r="M206" s="14">
        <v>12.6</v>
      </c>
      <c r="N206" s="14">
        <v>7.2</v>
      </c>
      <c r="O206" s="42">
        <v>2.52</v>
      </c>
      <c r="P206" s="158" t="s">
        <v>142</v>
      </c>
      <c r="Q206" s="119"/>
    </row>
    <row r="207" spans="1:18" ht="16.5" thickBot="1" x14ac:dyDescent="0.3">
      <c r="A207" s="114" t="s">
        <v>112</v>
      </c>
      <c r="B207" s="93"/>
      <c r="C207" s="16">
        <f>C206</f>
        <v>180</v>
      </c>
      <c r="D207" s="16">
        <f t="shared" ref="D207:G207" si="36">D206</f>
        <v>0.9</v>
      </c>
      <c r="E207" s="16">
        <f t="shared" si="36"/>
        <v>0</v>
      </c>
      <c r="F207" s="16">
        <f t="shared" si="36"/>
        <v>18.18</v>
      </c>
      <c r="G207" s="16">
        <f t="shared" si="36"/>
        <v>76.319999999999993</v>
      </c>
      <c r="H207" s="31">
        <f t="shared" ref="H207:O207" si="37">SUM(H206:H206)</f>
        <v>1.9799999999999998E-2</v>
      </c>
      <c r="I207" s="17">
        <f t="shared" si="37"/>
        <v>3.5999999999999996</v>
      </c>
      <c r="J207" s="31">
        <f t="shared" si="37"/>
        <v>0</v>
      </c>
      <c r="K207" s="17">
        <f t="shared" si="37"/>
        <v>0.18000000000000002</v>
      </c>
      <c r="L207" s="31">
        <f t="shared" si="37"/>
        <v>12.6</v>
      </c>
      <c r="M207" s="17">
        <f t="shared" si="37"/>
        <v>12.6</v>
      </c>
      <c r="N207" s="31">
        <f t="shared" si="37"/>
        <v>7.2</v>
      </c>
      <c r="O207" s="17">
        <f t="shared" si="37"/>
        <v>2.52</v>
      </c>
      <c r="P207" s="177"/>
      <c r="Q207" s="119"/>
    </row>
    <row r="208" spans="1:18" ht="24.75" thickBot="1" x14ac:dyDescent="0.3">
      <c r="A208" s="224" t="s">
        <v>298</v>
      </c>
      <c r="B208" s="225"/>
      <c r="C208" s="147">
        <f>C204+C207</f>
        <v>815</v>
      </c>
      <c r="D208" s="80">
        <f t="shared" ref="D208:O208" si="38">D204+D207</f>
        <v>24.096</v>
      </c>
      <c r="E208" s="80">
        <f t="shared" si="38"/>
        <v>26.648</v>
      </c>
      <c r="F208" s="80">
        <f t="shared" si="38"/>
        <v>98.105999999999995</v>
      </c>
      <c r="G208" s="80">
        <f t="shared" si="38"/>
        <v>745.31999999999994</v>
      </c>
      <c r="H208" s="80">
        <f t="shared" si="38"/>
        <v>0.33580000000000004</v>
      </c>
      <c r="I208" s="80">
        <f t="shared" si="38"/>
        <v>17.859999999999996</v>
      </c>
      <c r="J208" s="80">
        <f t="shared" si="38"/>
        <v>194.8</v>
      </c>
      <c r="K208" s="80">
        <f t="shared" si="38"/>
        <v>2.5033333333333339</v>
      </c>
      <c r="L208" s="80">
        <f t="shared" si="38"/>
        <v>338.65000000000003</v>
      </c>
      <c r="M208" s="80">
        <f t="shared" si="38"/>
        <v>454.40000000000009</v>
      </c>
      <c r="N208" s="80">
        <f t="shared" si="38"/>
        <v>88.93</v>
      </c>
      <c r="O208" s="80">
        <f t="shared" si="38"/>
        <v>9.3339999999999996</v>
      </c>
      <c r="P208" s="175"/>
      <c r="Q208" s="118">
        <f>G208/2720</f>
        <v>0.27401470588235294</v>
      </c>
      <c r="R208" s="126" t="s">
        <v>266</v>
      </c>
    </row>
    <row r="209" spans="1:18" x14ac:dyDescent="0.25">
      <c r="A209" s="2"/>
      <c r="B209" s="11" t="s">
        <v>10</v>
      </c>
      <c r="C209" s="54"/>
      <c r="D209" s="19"/>
      <c r="E209" s="113"/>
      <c r="F209" s="112"/>
      <c r="G209" s="19"/>
      <c r="H209" s="112"/>
      <c r="I209" s="19"/>
      <c r="J209" s="112"/>
      <c r="K209" s="19"/>
      <c r="L209" s="112"/>
      <c r="M209" s="19"/>
      <c r="N209" s="19"/>
      <c r="O209" s="112"/>
      <c r="P209" s="181"/>
    </row>
    <row r="210" spans="1:18" x14ac:dyDescent="0.25">
      <c r="A210" s="13" t="s">
        <v>74</v>
      </c>
      <c r="B210" s="44"/>
      <c r="C210" s="38" t="s">
        <v>207</v>
      </c>
      <c r="D210" s="6">
        <v>2.9820000000000002</v>
      </c>
      <c r="E210" s="15">
        <v>5.1890000000000001</v>
      </c>
      <c r="F210" s="6">
        <v>6.2510000000000003</v>
      </c>
      <c r="G210" s="15">
        <v>83.600000000000009</v>
      </c>
      <c r="H210" s="6">
        <v>0.10500000000000002</v>
      </c>
      <c r="I210" s="15">
        <v>11.000000000000002</v>
      </c>
      <c r="J210" s="6"/>
      <c r="K210" s="15">
        <v>2.4079999999999999</v>
      </c>
      <c r="L210" s="6">
        <v>21.45</v>
      </c>
      <c r="M210" s="15">
        <v>59.949999999999996</v>
      </c>
      <c r="N210" s="15">
        <v>20.799999999999997</v>
      </c>
      <c r="O210" s="6">
        <v>0.68399999999999994</v>
      </c>
      <c r="P210" s="187" t="s">
        <v>215</v>
      </c>
    </row>
    <row r="211" spans="1:18" x14ac:dyDescent="0.25">
      <c r="A211" s="13" t="s">
        <v>307</v>
      </c>
      <c r="B211" s="44"/>
      <c r="C211" s="38" t="s">
        <v>191</v>
      </c>
      <c r="D211" s="6">
        <v>4.4824999999999999</v>
      </c>
      <c r="E211" s="15">
        <v>12.9175</v>
      </c>
      <c r="F211" s="6">
        <v>6.09</v>
      </c>
      <c r="G211" s="15">
        <v>156.25</v>
      </c>
      <c r="H211" s="6">
        <v>4.2500000000000003E-2</v>
      </c>
      <c r="I211" s="15">
        <v>9.875</v>
      </c>
      <c r="J211" s="6">
        <v>0</v>
      </c>
      <c r="K211" s="15">
        <v>2.2999999999999998</v>
      </c>
      <c r="L211" s="6">
        <v>35.875</v>
      </c>
      <c r="M211" s="15">
        <v>33.575000000000003</v>
      </c>
      <c r="N211" s="15">
        <v>14.175000000000001</v>
      </c>
      <c r="O211" s="6">
        <v>0.57499999999999996</v>
      </c>
      <c r="P211" s="187" t="s">
        <v>216</v>
      </c>
    </row>
    <row r="212" spans="1:18" ht="31.5" x14ac:dyDescent="0.25">
      <c r="A212" s="13" t="s">
        <v>72</v>
      </c>
      <c r="B212" s="44"/>
      <c r="C212" s="38" t="s">
        <v>145</v>
      </c>
      <c r="D212" s="6">
        <v>14.979999999999999</v>
      </c>
      <c r="E212" s="15">
        <v>11.459999999999997</v>
      </c>
      <c r="F212" s="6">
        <v>48.88</v>
      </c>
      <c r="G212" s="15">
        <v>419.38</v>
      </c>
      <c r="H212" s="6">
        <v>0.26</v>
      </c>
      <c r="I212" s="15">
        <v>16.240000000000002</v>
      </c>
      <c r="J212" s="6">
        <v>45.9</v>
      </c>
      <c r="K212" s="15">
        <v>1.7999999999999998</v>
      </c>
      <c r="L212" s="6">
        <v>91.279999999999987</v>
      </c>
      <c r="M212" s="15">
        <v>197.92000000000002</v>
      </c>
      <c r="N212" s="15">
        <v>56.78</v>
      </c>
      <c r="O212" s="6">
        <v>5.1400000000000006</v>
      </c>
      <c r="P212" s="187" t="s">
        <v>141</v>
      </c>
    </row>
    <row r="213" spans="1:18" x14ac:dyDescent="0.25">
      <c r="A213" s="13" t="s">
        <v>320</v>
      </c>
      <c r="B213" s="44"/>
      <c r="C213" s="38" t="s">
        <v>175</v>
      </c>
      <c r="D213" s="6">
        <v>0.16</v>
      </c>
      <c r="E213" s="15">
        <v>0.12</v>
      </c>
      <c r="F213" s="6">
        <v>18.099999999999998</v>
      </c>
      <c r="G213" s="15">
        <v>74.59999999999998</v>
      </c>
      <c r="H213" s="6">
        <v>8.0000000000000002E-3</v>
      </c>
      <c r="I213" s="15">
        <v>0.90000000000000013</v>
      </c>
      <c r="J213" s="6">
        <v>0</v>
      </c>
      <c r="K213" s="15">
        <v>0.16</v>
      </c>
      <c r="L213" s="6">
        <v>15.080000000000002</v>
      </c>
      <c r="M213" s="15">
        <v>6.4</v>
      </c>
      <c r="N213" s="15">
        <v>6.34</v>
      </c>
      <c r="O213" s="6">
        <v>0.96199999999999997</v>
      </c>
      <c r="P213" s="187" t="s">
        <v>188</v>
      </c>
    </row>
    <row r="214" spans="1:18" ht="18.75" customHeight="1" x14ac:dyDescent="0.25">
      <c r="A214" s="13" t="s">
        <v>11</v>
      </c>
      <c r="B214" s="44"/>
      <c r="C214" s="38">
        <v>60</v>
      </c>
      <c r="D214" s="6">
        <v>3.96</v>
      </c>
      <c r="E214" s="15">
        <v>0.72</v>
      </c>
      <c r="F214" s="6">
        <v>23.76</v>
      </c>
      <c r="G214" s="15">
        <v>118.80000000000001</v>
      </c>
      <c r="H214" s="6">
        <v>0.10200000000000002</v>
      </c>
      <c r="I214" s="15"/>
      <c r="J214" s="6"/>
      <c r="K214" s="15">
        <v>0.84</v>
      </c>
      <c r="L214" s="6">
        <v>17.400000000000002</v>
      </c>
      <c r="M214" s="15">
        <v>90.000000000000014</v>
      </c>
      <c r="N214" s="15">
        <v>28.200000000000006</v>
      </c>
      <c r="O214" s="6">
        <v>2.3400000000000003</v>
      </c>
      <c r="P214" s="187" t="s">
        <v>143</v>
      </c>
    </row>
    <row r="215" spans="1:18" ht="18.75" customHeight="1" thickBot="1" x14ac:dyDescent="0.3">
      <c r="A215" s="13" t="s">
        <v>25</v>
      </c>
      <c r="B215" s="4"/>
      <c r="C215" s="38">
        <v>50</v>
      </c>
      <c r="D215" s="6">
        <v>3.8</v>
      </c>
      <c r="E215" s="15">
        <v>0.4</v>
      </c>
      <c r="F215" s="6">
        <v>24.6</v>
      </c>
      <c r="G215" s="15">
        <v>117.5</v>
      </c>
      <c r="H215" s="6">
        <v>5.5000000000000007E-2</v>
      </c>
      <c r="I215" s="15">
        <v>0</v>
      </c>
      <c r="J215" s="6">
        <v>0</v>
      </c>
      <c r="K215" s="15">
        <v>0.55000000000000004</v>
      </c>
      <c r="L215" s="6">
        <v>10</v>
      </c>
      <c r="M215" s="15">
        <v>32.5</v>
      </c>
      <c r="N215" s="15">
        <v>7.0000000000000009</v>
      </c>
      <c r="O215" s="6">
        <v>0.55000000000000016</v>
      </c>
      <c r="P215" s="158" t="s">
        <v>133</v>
      </c>
    </row>
    <row r="216" spans="1:18" ht="18.75" customHeight="1" thickBot="1" x14ac:dyDescent="0.3">
      <c r="A216" s="114" t="s">
        <v>112</v>
      </c>
      <c r="B216" s="93"/>
      <c r="C216" s="16">
        <v>910</v>
      </c>
      <c r="D216" s="17">
        <f>SUM(D210:D215)</f>
        <v>30.3645</v>
      </c>
      <c r="E216" s="17">
        <f t="shared" ref="E216:O216" si="39">SUM(E210:E215)</f>
        <v>30.806499999999996</v>
      </c>
      <c r="F216" s="17">
        <f t="shared" si="39"/>
        <v>127.68100000000001</v>
      </c>
      <c r="G216" s="17">
        <f t="shared" si="39"/>
        <v>970.13000000000011</v>
      </c>
      <c r="H216" s="17">
        <f t="shared" si="39"/>
        <v>0.57250000000000012</v>
      </c>
      <c r="I216" s="17">
        <f t="shared" si="39"/>
        <v>38.015000000000001</v>
      </c>
      <c r="J216" s="17">
        <f t="shared" si="39"/>
        <v>45.9</v>
      </c>
      <c r="K216" s="17">
        <f t="shared" si="39"/>
        <v>8.0579999999999998</v>
      </c>
      <c r="L216" s="17">
        <f t="shared" si="39"/>
        <v>191.08500000000001</v>
      </c>
      <c r="M216" s="17">
        <f t="shared" si="39"/>
        <v>420.34500000000003</v>
      </c>
      <c r="N216" s="17">
        <f t="shared" si="39"/>
        <v>133.29500000000002</v>
      </c>
      <c r="O216" s="17">
        <f t="shared" si="39"/>
        <v>10.251000000000001</v>
      </c>
      <c r="P216" s="177"/>
      <c r="Q216" s="118">
        <f>G216/2720</f>
        <v>0.35666544117647064</v>
      </c>
      <c r="R216" s="129" t="s">
        <v>263</v>
      </c>
    </row>
    <row r="217" spans="1:18" ht="18.75" customHeight="1" thickBot="1" x14ac:dyDescent="0.3">
      <c r="A217" s="163" t="s">
        <v>314</v>
      </c>
      <c r="B217" s="95"/>
      <c r="C217" s="164">
        <v>500</v>
      </c>
      <c r="D217" s="165">
        <v>0</v>
      </c>
      <c r="E217" s="109">
        <v>0</v>
      </c>
      <c r="F217" s="166">
        <v>0</v>
      </c>
      <c r="G217" s="165">
        <v>0</v>
      </c>
      <c r="H217" s="165">
        <v>0</v>
      </c>
      <c r="I217" s="165">
        <v>0</v>
      </c>
      <c r="J217" s="165">
        <v>0</v>
      </c>
      <c r="K217" s="165">
        <v>0</v>
      </c>
      <c r="L217" s="165">
        <v>0</v>
      </c>
      <c r="M217" s="165">
        <v>0</v>
      </c>
      <c r="N217" s="165">
        <v>0</v>
      </c>
      <c r="O217" s="109">
        <v>0</v>
      </c>
      <c r="P217" s="176"/>
      <c r="R217" s="129"/>
    </row>
    <row r="218" spans="1:18" ht="19.5" customHeight="1" thickBot="1" x14ac:dyDescent="0.3">
      <c r="A218" s="43" t="s">
        <v>114</v>
      </c>
      <c r="B218" s="75"/>
      <c r="C218" s="145">
        <f>C204+C207+C216+C217</f>
        <v>2225</v>
      </c>
      <c r="D218" s="60">
        <f t="shared" ref="D218:O218" si="40">D204+D207+D216+D217</f>
        <v>54.460499999999996</v>
      </c>
      <c r="E218" s="60">
        <f t="shared" si="40"/>
        <v>57.454499999999996</v>
      </c>
      <c r="F218" s="60">
        <f t="shared" si="40"/>
        <v>225.78700000000001</v>
      </c>
      <c r="G218" s="60">
        <f t="shared" si="40"/>
        <v>1715.45</v>
      </c>
      <c r="H218" s="60">
        <f t="shared" si="40"/>
        <v>0.90830000000000011</v>
      </c>
      <c r="I218" s="60">
        <f t="shared" si="40"/>
        <v>55.875</v>
      </c>
      <c r="J218" s="60">
        <f t="shared" si="40"/>
        <v>240.70000000000002</v>
      </c>
      <c r="K218" s="60">
        <f t="shared" si="40"/>
        <v>10.561333333333334</v>
      </c>
      <c r="L218" s="60">
        <f t="shared" si="40"/>
        <v>529.73500000000001</v>
      </c>
      <c r="M218" s="60">
        <f t="shared" si="40"/>
        <v>874.74500000000012</v>
      </c>
      <c r="N218" s="60">
        <f t="shared" si="40"/>
        <v>222.22500000000002</v>
      </c>
      <c r="O218" s="60">
        <f t="shared" si="40"/>
        <v>19.585000000000001</v>
      </c>
      <c r="P218" s="211"/>
      <c r="Q218" s="118">
        <f>G218/2720</f>
        <v>0.63068014705882358</v>
      </c>
      <c r="R218" s="126" t="s">
        <v>264</v>
      </c>
    </row>
    <row r="219" spans="1:18" x14ac:dyDescent="0.25">
      <c r="A219" s="70"/>
      <c r="C219" s="86"/>
      <c r="D219" s="87"/>
      <c r="E219" s="87"/>
      <c r="F219" s="87"/>
      <c r="G219" s="87"/>
      <c r="P219" s="200"/>
    </row>
    <row r="220" spans="1:18" ht="16.5" thickBot="1" x14ac:dyDescent="0.3">
      <c r="A220" s="70" t="s">
        <v>34</v>
      </c>
      <c r="B220" s="92"/>
      <c r="C220" s="75"/>
      <c r="P220" s="203"/>
    </row>
    <row r="221" spans="1:18" ht="15.75" customHeight="1" x14ac:dyDescent="0.25">
      <c r="A221" s="2" t="s">
        <v>93</v>
      </c>
      <c r="B221" s="77"/>
      <c r="C221" s="36" t="s">
        <v>94</v>
      </c>
      <c r="D221" s="226" t="s">
        <v>95</v>
      </c>
      <c r="E221" s="227"/>
      <c r="F221" s="228"/>
      <c r="G221" s="19" t="s">
        <v>96</v>
      </c>
      <c r="H221" s="239" t="s">
        <v>97</v>
      </c>
      <c r="I221" s="236" t="s">
        <v>98</v>
      </c>
      <c r="J221" s="242" t="s">
        <v>99</v>
      </c>
      <c r="K221" s="236" t="s">
        <v>100</v>
      </c>
      <c r="L221" s="242" t="s">
        <v>101</v>
      </c>
      <c r="M221" s="236" t="s">
        <v>102</v>
      </c>
      <c r="N221" s="239" t="s">
        <v>103</v>
      </c>
      <c r="O221" s="236" t="s">
        <v>104</v>
      </c>
      <c r="P221" s="205" t="s">
        <v>115</v>
      </c>
    </row>
    <row r="222" spans="1:18" ht="16.5" thickBot="1" x14ac:dyDescent="0.3">
      <c r="A222" s="13" t="s">
        <v>105</v>
      </c>
      <c r="B222" s="4"/>
      <c r="C222" s="37" t="s">
        <v>106</v>
      </c>
      <c r="D222" s="229"/>
      <c r="E222" s="230"/>
      <c r="F222" s="231"/>
      <c r="G222" s="15" t="s">
        <v>118</v>
      </c>
      <c r="H222" s="240"/>
      <c r="I222" s="237"/>
      <c r="J222" s="243"/>
      <c r="K222" s="237"/>
      <c r="L222" s="243"/>
      <c r="M222" s="237"/>
      <c r="N222" s="240"/>
      <c r="O222" s="237"/>
      <c r="P222" s="206" t="s">
        <v>116</v>
      </c>
    </row>
    <row r="223" spans="1:18" ht="16.5" thickBot="1" x14ac:dyDescent="0.3">
      <c r="A223" s="13"/>
      <c r="B223" s="4"/>
      <c r="C223" s="37"/>
      <c r="D223" s="113" t="s">
        <v>107</v>
      </c>
      <c r="E223" s="19" t="s">
        <v>108</v>
      </c>
      <c r="F223" s="112" t="s">
        <v>109</v>
      </c>
      <c r="G223" s="19" t="s">
        <v>110</v>
      </c>
      <c r="H223" s="241"/>
      <c r="I223" s="238"/>
      <c r="J223" s="244"/>
      <c r="K223" s="238"/>
      <c r="L223" s="244"/>
      <c r="M223" s="238"/>
      <c r="N223" s="241"/>
      <c r="O223" s="238"/>
      <c r="P223" s="206"/>
    </row>
    <row r="224" spans="1:18" x14ac:dyDescent="0.25">
      <c r="A224" s="2"/>
      <c r="B224" s="11" t="s">
        <v>5</v>
      </c>
      <c r="C224" s="36"/>
      <c r="D224" s="112"/>
      <c r="E224" s="19"/>
      <c r="F224" s="112"/>
      <c r="G224" s="19"/>
      <c r="H224" s="112"/>
      <c r="I224" s="19"/>
      <c r="J224" s="6"/>
      <c r="K224" s="19"/>
      <c r="L224" s="6"/>
      <c r="M224" s="19"/>
      <c r="N224" s="6"/>
      <c r="O224" s="19"/>
      <c r="P224" s="191"/>
    </row>
    <row r="225" spans="1:18" x14ac:dyDescent="0.25">
      <c r="A225" s="13" t="s">
        <v>56</v>
      </c>
      <c r="B225" s="44"/>
      <c r="C225" s="37" t="s">
        <v>55</v>
      </c>
      <c r="D225" s="6">
        <v>6.2750000000000004</v>
      </c>
      <c r="E225" s="15">
        <v>12.11</v>
      </c>
      <c r="F225" s="6">
        <v>15.549999999999997</v>
      </c>
      <c r="G225" s="15">
        <v>196.09999999999997</v>
      </c>
      <c r="H225" s="6">
        <v>3.7999999999999985E-2</v>
      </c>
      <c r="I225" s="15">
        <v>0.105</v>
      </c>
      <c r="J225" s="6">
        <v>71.5</v>
      </c>
      <c r="K225" s="15">
        <v>0.67999999999999994</v>
      </c>
      <c r="L225" s="6">
        <v>158.09999999999997</v>
      </c>
      <c r="M225" s="15">
        <v>112.49999999999999</v>
      </c>
      <c r="N225" s="6">
        <v>12.149999999999999</v>
      </c>
      <c r="O225" s="15">
        <v>0.48499999999999999</v>
      </c>
      <c r="P225" s="191" t="s">
        <v>146</v>
      </c>
    </row>
    <row r="226" spans="1:18" ht="31.5" x14ac:dyDescent="0.25">
      <c r="A226" s="13" t="s">
        <v>71</v>
      </c>
      <c r="B226" s="44"/>
      <c r="C226" s="37" t="s">
        <v>144</v>
      </c>
      <c r="D226" s="6">
        <v>9.4700000000000006</v>
      </c>
      <c r="E226" s="15">
        <v>7.9</v>
      </c>
      <c r="F226" s="6">
        <v>39</v>
      </c>
      <c r="G226" s="15">
        <v>257.89999999999998</v>
      </c>
      <c r="H226" s="6">
        <v>0.19</v>
      </c>
      <c r="I226" s="15">
        <v>1.17</v>
      </c>
      <c r="J226" s="6">
        <v>38</v>
      </c>
      <c r="K226" s="15">
        <v>0.15</v>
      </c>
      <c r="L226" s="6">
        <v>136.89999999999998</v>
      </c>
      <c r="M226" s="15">
        <v>182.87</v>
      </c>
      <c r="N226" s="15">
        <v>47.6</v>
      </c>
      <c r="O226" s="6">
        <v>1.22</v>
      </c>
      <c r="P226" s="158" t="s">
        <v>222</v>
      </c>
    </row>
    <row r="227" spans="1:18" x14ac:dyDescent="0.25">
      <c r="A227" s="13" t="s">
        <v>49</v>
      </c>
      <c r="B227" s="44"/>
      <c r="C227" s="37" t="s">
        <v>161</v>
      </c>
      <c r="D227" s="6">
        <v>2.4249999999999998</v>
      </c>
      <c r="E227" s="15">
        <v>0.95</v>
      </c>
      <c r="F227" s="6">
        <v>11.6</v>
      </c>
      <c r="G227" s="15">
        <v>99.14</v>
      </c>
      <c r="H227" s="6">
        <v>4.859999999999999E-2</v>
      </c>
      <c r="I227" s="15">
        <v>0</v>
      </c>
      <c r="J227" s="6">
        <v>29.134999999999998</v>
      </c>
      <c r="K227" s="15">
        <v>0.72500000000000009</v>
      </c>
      <c r="L227" s="6">
        <v>11.01135</v>
      </c>
      <c r="M227" s="15">
        <v>29.904000000000003</v>
      </c>
      <c r="N227" s="6">
        <v>8.5887000000000011</v>
      </c>
      <c r="O227" s="15">
        <v>0.50050000000000006</v>
      </c>
      <c r="P227" s="191" t="s">
        <v>162</v>
      </c>
    </row>
    <row r="228" spans="1:18" x14ac:dyDescent="0.25">
      <c r="A228" s="13" t="s">
        <v>31</v>
      </c>
      <c r="B228" s="4"/>
      <c r="C228" s="37" t="s">
        <v>130</v>
      </c>
      <c r="D228" s="6">
        <v>1.46</v>
      </c>
      <c r="E228" s="15">
        <v>1.0765</v>
      </c>
      <c r="F228" s="6">
        <v>11.959999999999999</v>
      </c>
      <c r="G228" s="15">
        <v>63.7</v>
      </c>
      <c r="H228" s="6">
        <v>1.7499999999999998E-2</v>
      </c>
      <c r="I228" s="15">
        <v>0.66999999999999993</v>
      </c>
      <c r="J228" s="6">
        <v>7.9999999999999982</v>
      </c>
      <c r="K228" s="15">
        <v>0</v>
      </c>
      <c r="L228" s="6">
        <v>63.015000000000001</v>
      </c>
      <c r="M228" s="15">
        <v>48.36</v>
      </c>
      <c r="N228" s="6">
        <v>12.2</v>
      </c>
      <c r="O228" s="15">
        <v>1.2999999999999996</v>
      </c>
      <c r="P228" s="191" t="s">
        <v>136</v>
      </c>
    </row>
    <row r="229" spans="1:18" x14ac:dyDescent="0.25">
      <c r="A229" s="13" t="s">
        <v>45</v>
      </c>
      <c r="B229" s="4"/>
      <c r="C229" s="37">
        <v>120</v>
      </c>
      <c r="D229" s="7">
        <v>0.48</v>
      </c>
      <c r="E229" s="15">
        <v>0.48</v>
      </c>
      <c r="F229" s="15">
        <v>11.759999999999998</v>
      </c>
      <c r="G229" s="15">
        <v>56.399999999999984</v>
      </c>
      <c r="H229" s="5">
        <v>3.599999999999999E-2</v>
      </c>
      <c r="I229" s="14">
        <v>11.999999999999996</v>
      </c>
      <c r="J229" s="42">
        <v>0</v>
      </c>
      <c r="K229" s="14">
        <v>0.24</v>
      </c>
      <c r="L229" s="42">
        <v>19.2</v>
      </c>
      <c r="M229" s="14">
        <v>13.2</v>
      </c>
      <c r="N229" s="14">
        <v>10.799999999999999</v>
      </c>
      <c r="O229" s="42">
        <v>2.6399999999999997</v>
      </c>
      <c r="P229" s="158" t="s">
        <v>134</v>
      </c>
    </row>
    <row r="230" spans="1:18" ht="24.75" thickBot="1" x14ac:dyDescent="0.3">
      <c r="A230" s="13" t="s">
        <v>27</v>
      </c>
      <c r="B230" s="44"/>
      <c r="C230" s="37">
        <v>30</v>
      </c>
      <c r="D230" s="7">
        <v>2.25</v>
      </c>
      <c r="E230" s="15">
        <v>0.87</v>
      </c>
      <c r="F230" s="28">
        <v>15.419999999999998</v>
      </c>
      <c r="G230" s="7">
        <v>78.599999999999994</v>
      </c>
      <c r="H230" s="7">
        <v>3.3000000000000002E-2</v>
      </c>
      <c r="I230" s="15">
        <v>0</v>
      </c>
      <c r="J230" s="6">
        <v>0</v>
      </c>
      <c r="K230" s="15">
        <v>0.51</v>
      </c>
      <c r="L230" s="6">
        <v>5.7</v>
      </c>
      <c r="M230" s="15">
        <v>19.5</v>
      </c>
      <c r="N230" s="15">
        <v>3.9</v>
      </c>
      <c r="O230" s="6">
        <v>0.36</v>
      </c>
      <c r="P230" s="158" t="s">
        <v>133</v>
      </c>
    </row>
    <row r="231" spans="1:18" ht="16.5" thickBot="1" x14ac:dyDescent="0.3">
      <c r="A231" s="114" t="s">
        <v>112</v>
      </c>
      <c r="B231" s="93"/>
      <c r="C231" s="53">
        <v>660</v>
      </c>
      <c r="D231" s="17">
        <f>SUM(D225:D230)</f>
        <v>22.360000000000003</v>
      </c>
      <c r="E231" s="17">
        <f t="shared" ref="E231:O231" si="41">SUM(E225:E230)</f>
        <v>23.386499999999998</v>
      </c>
      <c r="F231" s="17">
        <f t="shared" si="41"/>
        <v>105.28999999999998</v>
      </c>
      <c r="G231" s="17">
        <f t="shared" si="41"/>
        <v>751.84</v>
      </c>
      <c r="H231" s="17">
        <f t="shared" si="41"/>
        <v>0.36309999999999998</v>
      </c>
      <c r="I231" s="17">
        <f t="shared" si="41"/>
        <v>13.944999999999997</v>
      </c>
      <c r="J231" s="17">
        <f t="shared" si="41"/>
        <v>146.63499999999999</v>
      </c>
      <c r="K231" s="17">
        <f t="shared" si="41"/>
        <v>2.3050000000000002</v>
      </c>
      <c r="L231" s="17">
        <f t="shared" si="41"/>
        <v>393.9263499999999</v>
      </c>
      <c r="M231" s="17">
        <f t="shared" si="41"/>
        <v>406.334</v>
      </c>
      <c r="N231" s="17">
        <f t="shared" si="41"/>
        <v>95.238700000000009</v>
      </c>
      <c r="O231" s="17">
        <f t="shared" si="41"/>
        <v>6.5054999999999996</v>
      </c>
      <c r="P231" s="193"/>
    </row>
    <row r="232" spans="1:18" x14ac:dyDescent="0.25">
      <c r="A232" s="2"/>
      <c r="B232" s="11" t="s">
        <v>113</v>
      </c>
      <c r="C232" s="54"/>
      <c r="D232" s="19"/>
      <c r="E232" s="113"/>
      <c r="F232" s="112"/>
      <c r="G232" s="19"/>
      <c r="H232" s="112"/>
      <c r="I232" s="19"/>
      <c r="J232" s="112"/>
      <c r="K232" s="19"/>
      <c r="L232" s="112"/>
      <c r="M232" s="19"/>
      <c r="N232" s="112"/>
      <c r="O232" s="19"/>
      <c r="P232" s="190"/>
    </row>
    <row r="233" spans="1:18" s="63" customFormat="1" ht="16.5" thickBot="1" x14ac:dyDescent="0.3">
      <c r="A233" s="13" t="s">
        <v>50</v>
      </c>
      <c r="B233" s="4"/>
      <c r="C233" s="37">
        <v>200</v>
      </c>
      <c r="D233" s="15">
        <v>5.8</v>
      </c>
      <c r="E233" s="28">
        <v>5</v>
      </c>
      <c r="F233" s="15">
        <v>8</v>
      </c>
      <c r="G233" s="15">
        <v>100</v>
      </c>
      <c r="H233" s="6">
        <v>7.2000000000000008E-2</v>
      </c>
      <c r="I233" s="15">
        <v>1.26</v>
      </c>
      <c r="J233" s="6">
        <v>36</v>
      </c>
      <c r="K233" s="15">
        <v>0</v>
      </c>
      <c r="L233" s="6">
        <v>216</v>
      </c>
      <c r="M233" s="15">
        <v>162</v>
      </c>
      <c r="N233" s="6">
        <v>25.2</v>
      </c>
      <c r="O233" s="15">
        <v>0.18</v>
      </c>
      <c r="P233" s="196" t="s">
        <v>151</v>
      </c>
      <c r="Q233" s="103"/>
    </row>
    <row r="234" spans="1:18" s="18" customFormat="1" ht="16.5" thickBot="1" x14ac:dyDescent="0.3">
      <c r="A234" s="114" t="s">
        <v>112</v>
      </c>
      <c r="B234" s="94"/>
      <c r="C234" s="78">
        <f>C233</f>
        <v>200</v>
      </c>
      <c r="D234" s="17">
        <f t="shared" ref="D234:G234" si="42">D233</f>
        <v>5.8</v>
      </c>
      <c r="E234" s="17">
        <f t="shared" si="42"/>
        <v>5</v>
      </c>
      <c r="F234" s="17">
        <f t="shared" si="42"/>
        <v>8</v>
      </c>
      <c r="G234" s="17">
        <f t="shared" si="42"/>
        <v>100</v>
      </c>
      <c r="H234" s="143">
        <v>7.2000000000000008E-2</v>
      </c>
      <c r="I234" s="109">
        <v>1.26</v>
      </c>
      <c r="J234" s="143">
        <v>36</v>
      </c>
      <c r="K234" s="109">
        <v>0</v>
      </c>
      <c r="L234" s="143">
        <v>216</v>
      </c>
      <c r="M234" s="109">
        <v>162</v>
      </c>
      <c r="N234" s="143">
        <v>25.2</v>
      </c>
      <c r="O234" s="109">
        <v>0.18</v>
      </c>
      <c r="P234" s="193"/>
      <c r="Q234" s="118"/>
    </row>
    <row r="235" spans="1:18" s="18" customFormat="1" ht="24.75" thickBot="1" x14ac:dyDescent="0.3">
      <c r="A235" s="224" t="s">
        <v>298</v>
      </c>
      <c r="B235" s="225"/>
      <c r="C235" s="147">
        <f>C231+C234</f>
        <v>860</v>
      </c>
      <c r="D235" s="80">
        <f>D231+D234</f>
        <v>28.160000000000004</v>
      </c>
      <c r="E235" s="80">
        <f t="shared" ref="E235:O235" si="43">E231+E234</f>
        <v>28.386499999999998</v>
      </c>
      <c r="F235" s="80">
        <f t="shared" si="43"/>
        <v>113.28999999999998</v>
      </c>
      <c r="G235" s="80">
        <f t="shared" si="43"/>
        <v>851.84</v>
      </c>
      <c r="H235" s="80">
        <f t="shared" si="43"/>
        <v>0.43509999999999999</v>
      </c>
      <c r="I235" s="80">
        <f t="shared" si="43"/>
        <v>15.204999999999997</v>
      </c>
      <c r="J235" s="80">
        <f t="shared" si="43"/>
        <v>182.63499999999999</v>
      </c>
      <c r="K235" s="80">
        <f t="shared" si="43"/>
        <v>2.3050000000000002</v>
      </c>
      <c r="L235" s="80">
        <f t="shared" si="43"/>
        <v>609.92634999999996</v>
      </c>
      <c r="M235" s="80">
        <f t="shared" si="43"/>
        <v>568.33400000000006</v>
      </c>
      <c r="N235" s="80">
        <f t="shared" si="43"/>
        <v>120.43870000000001</v>
      </c>
      <c r="O235" s="80">
        <f t="shared" si="43"/>
        <v>6.6854999999999993</v>
      </c>
      <c r="P235" s="190"/>
      <c r="Q235" s="118">
        <f>G235/2720</f>
        <v>0.31317647058823528</v>
      </c>
      <c r="R235" s="126" t="s">
        <v>266</v>
      </c>
    </row>
    <row r="236" spans="1:18" x14ac:dyDescent="0.25">
      <c r="A236" s="2"/>
      <c r="B236" s="11" t="s">
        <v>10</v>
      </c>
      <c r="C236" s="54"/>
      <c r="D236" s="112"/>
      <c r="E236" s="19"/>
      <c r="F236" s="112"/>
      <c r="G236" s="19"/>
      <c r="H236" s="112"/>
      <c r="I236" s="19"/>
      <c r="J236" s="112"/>
      <c r="K236" s="19"/>
      <c r="L236" s="112"/>
      <c r="M236" s="19"/>
      <c r="N236" s="112"/>
      <c r="O236" s="19"/>
      <c r="P236" s="207"/>
    </row>
    <row r="237" spans="1:18" ht="31.5" x14ac:dyDescent="0.25">
      <c r="A237" s="13" t="s">
        <v>75</v>
      </c>
      <c r="B237" s="44"/>
      <c r="C237" s="38" t="s">
        <v>207</v>
      </c>
      <c r="D237" s="6">
        <v>1.4079999999999999</v>
      </c>
      <c r="E237" s="15">
        <v>6.0119999999999996</v>
      </c>
      <c r="F237" s="6">
        <v>8.26</v>
      </c>
      <c r="G237" s="15">
        <v>92.8</v>
      </c>
      <c r="H237" s="6">
        <v>1.7000000000000001E-2</v>
      </c>
      <c r="I237" s="15">
        <v>6.6499999999999995</v>
      </c>
      <c r="J237" s="6">
        <v>0</v>
      </c>
      <c r="K237" s="15">
        <v>2.7</v>
      </c>
      <c r="L237" s="6">
        <v>35.463999999999999</v>
      </c>
      <c r="M237" s="15">
        <v>40.631999999999998</v>
      </c>
      <c r="N237" s="6">
        <v>20.694999999999997</v>
      </c>
      <c r="O237" s="15">
        <v>1.3239999999999998</v>
      </c>
      <c r="P237" s="198" t="s">
        <v>218</v>
      </c>
    </row>
    <row r="238" spans="1:18" ht="31.5" x14ac:dyDescent="0.25">
      <c r="A238" s="13" t="s">
        <v>312</v>
      </c>
      <c r="B238" s="44"/>
      <c r="C238" s="38" t="s">
        <v>206</v>
      </c>
      <c r="D238" s="6">
        <v>6.38</v>
      </c>
      <c r="E238" s="15">
        <v>16.5</v>
      </c>
      <c r="F238" s="6">
        <v>23.93</v>
      </c>
      <c r="G238" s="15">
        <v>251.75</v>
      </c>
      <c r="H238" s="6">
        <v>5.7000000000000009E-2</v>
      </c>
      <c r="I238" s="15">
        <v>10.951000000000001</v>
      </c>
      <c r="J238" s="6">
        <v>15.82</v>
      </c>
      <c r="K238" s="15">
        <v>2.5219999999999998</v>
      </c>
      <c r="L238" s="6">
        <v>63.885000000000005</v>
      </c>
      <c r="M238" s="15">
        <v>77.099999999999994</v>
      </c>
      <c r="N238" s="6">
        <v>29.052999999999997</v>
      </c>
      <c r="O238" s="15">
        <v>1.4330000000000001</v>
      </c>
      <c r="P238" s="198" t="s">
        <v>219</v>
      </c>
    </row>
    <row r="239" spans="1:18" x14ac:dyDescent="0.25">
      <c r="A239" s="13" t="s">
        <v>73</v>
      </c>
      <c r="B239" s="44"/>
      <c r="C239" s="38" t="s">
        <v>207</v>
      </c>
      <c r="D239" s="6">
        <v>12.92</v>
      </c>
      <c r="E239" s="15">
        <v>8.2000000000000011</v>
      </c>
      <c r="F239" s="6">
        <v>15.839999999999998</v>
      </c>
      <c r="G239" s="15">
        <v>189.99999999999997</v>
      </c>
      <c r="H239" s="6">
        <v>7.9999999999999988E-2</v>
      </c>
      <c r="I239" s="15">
        <v>0.65999999999999992</v>
      </c>
      <c r="J239" s="6">
        <v>9.3999999999999968</v>
      </c>
      <c r="K239" s="15">
        <v>5.0199999999999996</v>
      </c>
      <c r="L239" s="6">
        <v>71.879999999999981</v>
      </c>
      <c r="M239" s="15">
        <v>185.45999999999998</v>
      </c>
      <c r="N239" s="6">
        <v>41.139999999999993</v>
      </c>
      <c r="O239" s="15">
        <v>1.4599999999999997</v>
      </c>
      <c r="P239" s="198" t="s">
        <v>220</v>
      </c>
    </row>
    <row r="240" spans="1:18" x14ac:dyDescent="0.25">
      <c r="A240" s="13" t="s">
        <v>18</v>
      </c>
      <c r="B240" s="44"/>
      <c r="C240" s="38" t="s">
        <v>175</v>
      </c>
      <c r="D240" s="6">
        <v>4.0860000000000003</v>
      </c>
      <c r="E240" s="15">
        <v>6.4019999999999992</v>
      </c>
      <c r="F240" s="6">
        <v>27.251999999999995</v>
      </c>
      <c r="G240" s="15">
        <v>182.99999999999997</v>
      </c>
      <c r="H240" s="6">
        <v>0.18599999999999997</v>
      </c>
      <c r="I240" s="15">
        <v>24.213999999999992</v>
      </c>
      <c r="J240" s="6">
        <v>0</v>
      </c>
      <c r="K240" s="15">
        <v>0.24199999999999999</v>
      </c>
      <c r="L240" s="6">
        <v>49.3</v>
      </c>
      <c r="M240" s="15">
        <v>115.45999999999998</v>
      </c>
      <c r="N240" s="6">
        <v>36.999999999999993</v>
      </c>
      <c r="O240" s="15">
        <v>1.3459999999999999</v>
      </c>
      <c r="P240" s="198" t="s">
        <v>221</v>
      </c>
    </row>
    <row r="241" spans="1:18" x14ac:dyDescent="0.25">
      <c r="A241" s="71" t="s">
        <v>24</v>
      </c>
      <c r="B241" s="4"/>
      <c r="C241" s="14">
        <v>180</v>
      </c>
      <c r="D241" s="6">
        <v>0.9</v>
      </c>
      <c r="E241" s="15">
        <v>0</v>
      </c>
      <c r="F241" s="6">
        <v>18.18</v>
      </c>
      <c r="G241" s="41">
        <v>76.319999999999993</v>
      </c>
      <c r="H241" s="42">
        <v>1.9799999999999998E-2</v>
      </c>
      <c r="I241" s="14">
        <v>3.5999999999999996</v>
      </c>
      <c r="J241" s="42">
        <v>0</v>
      </c>
      <c r="K241" s="14">
        <v>0.18000000000000002</v>
      </c>
      <c r="L241" s="42">
        <v>12.6</v>
      </c>
      <c r="M241" s="14">
        <v>12.6</v>
      </c>
      <c r="N241" s="14">
        <v>7.2</v>
      </c>
      <c r="O241" s="42">
        <v>2.52</v>
      </c>
      <c r="P241" s="158" t="s">
        <v>142</v>
      </c>
    </row>
    <row r="242" spans="1:18" ht="24" x14ac:dyDescent="0.25">
      <c r="A242" s="25" t="s">
        <v>11</v>
      </c>
      <c r="B242" s="68"/>
      <c r="C242" s="48">
        <v>60</v>
      </c>
      <c r="D242" s="26">
        <v>3.96</v>
      </c>
      <c r="E242" s="27">
        <v>0.72</v>
      </c>
      <c r="F242" s="26">
        <v>23.76</v>
      </c>
      <c r="G242" s="27">
        <v>118.80000000000001</v>
      </c>
      <c r="H242" s="26">
        <v>0.10200000000000002</v>
      </c>
      <c r="I242" s="27"/>
      <c r="J242" s="26"/>
      <c r="K242" s="27">
        <v>0.84</v>
      </c>
      <c r="L242" s="26">
        <v>17.400000000000002</v>
      </c>
      <c r="M242" s="27">
        <v>90.000000000000014</v>
      </c>
      <c r="N242" s="26">
        <v>28.200000000000006</v>
      </c>
      <c r="O242" s="27">
        <v>2.3400000000000003</v>
      </c>
      <c r="P242" s="212" t="s">
        <v>143</v>
      </c>
    </row>
    <row r="243" spans="1:18" ht="24.75" thickBot="1" x14ac:dyDescent="0.3">
      <c r="A243" s="116" t="s">
        <v>25</v>
      </c>
      <c r="B243" s="4"/>
      <c r="C243" s="14">
        <v>50</v>
      </c>
      <c r="D243" s="6">
        <v>3.8</v>
      </c>
      <c r="E243" s="15">
        <v>0.4</v>
      </c>
      <c r="F243" s="6">
        <v>24.6</v>
      </c>
      <c r="G243" s="15">
        <v>117.5</v>
      </c>
      <c r="H243" s="6">
        <v>5.5000000000000007E-2</v>
      </c>
      <c r="I243" s="15">
        <v>0</v>
      </c>
      <c r="J243" s="6">
        <v>0</v>
      </c>
      <c r="K243" s="15">
        <v>0.55000000000000004</v>
      </c>
      <c r="L243" s="6">
        <v>10</v>
      </c>
      <c r="M243" s="15">
        <v>32.5</v>
      </c>
      <c r="N243" s="6">
        <v>7.0000000000000009</v>
      </c>
      <c r="O243" s="15">
        <v>0.55000000000000016</v>
      </c>
      <c r="P243" s="196" t="s">
        <v>133</v>
      </c>
    </row>
    <row r="244" spans="1:18" ht="18.75" customHeight="1" thickBot="1" x14ac:dyDescent="0.3">
      <c r="A244" s="114" t="s">
        <v>112</v>
      </c>
      <c r="B244" s="93"/>
      <c r="C244" s="16">
        <v>960</v>
      </c>
      <c r="D244" s="17">
        <f>SUM(D237:D243)</f>
        <v>33.453999999999994</v>
      </c>
      <c r="E244" s="17">
        <f t="shared" ref="E244:O244" si="44">SUM(E237:E243)</f>
        <v>38.234000000000002</v>
      </c>
      <c r="F244" s="17">
        <f t="shared" si="44"/>
        <v>141.822</v>
      </c>
      <c r="G244" s="17">
        <f t="shared" si="44"/>
        <v>1030.1699999999998</v>
      </c>
      <c r="H244" s="17">
        <f t="shared" si="44"/>
        <v>0.51680000000000004</v>
      </c>
      <c r="I244" s="17">
        <f t="shared" si="44"/>
        <v>46.074999999999996</v>
      </c>
      <c r="J244" s="17">
        <f t="shared" si="44"/>
        <v>25.22</v>
      </c>
      <c r="K244" s="17">
        <f t="shared" si="44"/>
        <v>12.053999999999998</v>
      </c>
      <c r="L244" s="17">
        <f t="shared" si="44"/>
        <v>260.529</v>
      </c>
      <c r="M244" s="17">
        <f t="shared" si="44"/>
        <v>553.75200000000007</v>
      </c>
      <c r="N244" s="17">
        <f t="shared" si="44"/>
        <v>170.28799999999998</v>
      </c>
      <c r="O244" s="17">
        <f t="shared" si="44"/>
        <v>10.973000000000001</v>
      </c>
      <c r="P244" s="193"/>
      <c r="Q244" s="119">
        <f>G244/2720</f>
        <v>0.37873897058823525</v>
      </c>
      <c r="R244" s="129" t="s">
        <v>263</v>
      </c>
    </row>
    <row r="245" spans="1:18" ht="18.75" customHeight="1" thickBot="1" x14ac:dyDescent="0.3">
      <c r="A245" s="13" t="s">
        <v>314</v>
      </c>
      <c r="B245" s="44"/>
      <c r="C245" s="162">
        <v>500</v>
      </c>
      <c r="D245" s="161">
        <v>0</v>
      </c>
      <c r="E245" s="160">
        <v>0</v>
      </c>
      <c r="F245" s="159">
        <v>0</v>
      </c>
      <c r="G245" s="161">
        <v>0</v>
      </c>
      <c r="H245" s="161">
        <v>0</v>
      </c>
      <c r="I245" s="161">
        <v>0</v>
      </c>
      <c r="J245" s="161">
        <v>0</v>
      </c>
      <c r="K245" s="161">
        <v>0</v>
      </c>
      <c r="L245" s="161">
        <v>0</v>
      </c>
      <c r="M245" s="161">
        <v>0</v>
      </c>
      <c r="N245" s="161">
        <v>0</v>
      </c>
      <c r="O245" s="161">
        <v>0</v>
      </c>
      <c r="P245" s="193"/>
      <c r="Q245" s="119"/>
      <c r="R245" s="129"/>
    </row>
    <row r="246" spans="1:18" ht="20.25" customHeight="1" thickBot="1" x14ac:dyDescent="0.3">
      <c r="A246" s="136" t="s">
        <v>114</v>
      </c>
      <c r="B246" s="95"/>
      <c r="C246" s="78">
        <f>C231+C234+C244+C245</f>
        <v>2320</v>
      </c>
      <c r="D246" s="17">
        <f t="shared" ref="D246:O246" si="45">D231+D234+D244+D245</f>
        <v>61.613999999999997</v>
      </c>
      <c r="E246" s="17">
        <f t="shared" si="45"/>
        <v>66.620499999999993</v>
      </c>
      <c r="F246" s="17">
        <f t="shared" si="45"/>
        <v>255.11199999999997</v>
      </c>
      <c r="G246" s="17">
        <f t="shared" si="45"/>
        <v>1882.0099999999998</v>
      </c>
      <c r="H246" s="17">
        <f t="shared" si="45"/>
        <v>0.95189999999999997</v>
      </c>
      <c r="I246" s="17">
        <f t="shared" si="45"/>
        <v>61.279999999999994</v>
      </c>
      <c r="J246" s="17">
        <f t="shared" si="45"/>
        <v>207.85499999999999</v>
      </c>
      <c r="K246" s="17">
        <f t="shared" si="45"/>
        <v>14.358999999999998</v>
      </c>
      <c r="L246" s="17">
        <f t="shared" si="45"/>
        <v>870.45534999999995</v>
      </c>
      <c r="M246" s="17">
        <f t="shared" si="45"/>
        <v>1122.0860000000002</v>
      </c>
      <c r="N246" s="17">
        <f t="shared" si="45"/>
        <v>290.72669999999999</v>
      </c>
      <c r="O246" s="17">
        <f t="shared" si="45"/>
        <v>17.6585</v>
      </c>
      <c r="P246" s="193"/>
      <c r="Q246" s="119">
        <f>G246/2720</f>
        <v>0.69191544117647052</v>
      </c>
      <c r="R246" s="126" t="s">
        <v>264</v>
      </c>
    </row>
    <row r="247" spans="1:18" x14ac:dyDescent="0.25">
      <c r="A247" s="72"/>
      <c r="B247" s="11"/>
      <c r="C247" s="76"/>
      <c r="D247" s="79"/>
      <c r="E247" s="79"/>
      <c r="F247" s="79"/>
      <c r="G247" s="51"/>
      <c r="H247" s="51"/>
      <c r="I247" s="51"/>
      <c r="J247" s="51"/>
      <c r="K247" s="51"/>
      <c r="L247" s="51"/>
      <c r="M247" s="51"/>
      <c r="N247" s="51"/>
      <c r="O247" s="51"/>
      <c r="P247" s="182"/>
    </row>
    <row r="248" spans="1:18" ht="16.5" thickBot="1" x14ac:dyDescent="0.3">
      <c r="A248" s="70" t="s">
        <v>7</v>
      </c>
      <c r="B248" s="75"/>
      <c r="C248" s="75"/>
      <c r="P248" s="183"/>
    </row>
    <row r="249" spans="1:18" ht="15.75" customHeight="1" x14ac:dyDescent="0.25">
      <c r="A249" s="2" t="s">
        <v>93</v>
      </c>
      <c r="B249" s="77"/>
      <c r="C249" s="36" t="s">
        <v>94</v>
      </c>
      <c r="D249" s="226" t="s">
        <v>95</v>
      </c>
      <c r="E249" s="227"/>
      <c r="F249" s="228"/>
      <c r="G249" s="19" t="s">
        <v>96</v>
      </c>
      <c r="H249" s="239" t="s">
        <v>97</v>
      </c>
      <c r="I249" s="236" t="s">
        <v>98</v>
      </c>
      <c r="J249" s="242" t="s">
        <v>99</v>
      </c>
      <c r="K249" s="236" t="s">
        <v>100</v>
      </c>
      <c r="L249" s="242" t="s">
        <v>101</v>
      </c>
      <c r="M249" s="236" t="s">
        <v>102</v>
      </c>
      <c r="N249" s="236" t="s">
        <v>103</v>
      </c>
      <c r="O249" s="233" t="s">
        <v>104</v>
      </c>
      <c r="P249" s="175" t="s">
        <v>115</v>
      </c>
    </row>
    <row r="250" spans="1:18" ht="16.5" thickBot="1" x14ac:dyDescent="0.3">
      <c r="A250" s="13" t="s">
        <v>105</v>
      </c>
      <c r="B250" s="4"/>
      <c r="C250" s="37" t="s">
        <v>106</v>
      </c>
      <c r="D250" s="229"/>
      <c r="E250" s="230"/>
      <c r="F250" s="231"/>
      <c r="G250" s="15" t="s">
        <v>118</v>
      </c>
      <c r="H250" s="240"/>
      <c r="I250" s="237"/>
      <c r="J250" s="243"/>
      <c r="K250" s="237"/>
      <c r="L250" s="243"/>
      <c r="M250" s="237"/>
      <c r="N250" s="237"/>
      <c r="O250" s="234"/>
      <c r="P250" s="158" t="s">
        <v>116</v>
      </c>
    </row>
    <row r="251" spans="1:18" ht="16.5" thickBot="1" x14ac:dyDescent="0.3">
      <c r="A251" s="8"/>
      <c r="B251" s="88"/>
      <c r="C251" s="52"/>
      <c r="D251" s="59" t="s">
        <v>107</v>
      </c>
      <c r="E251" s="9" t="s">
        <v>108</v>
      </c>
      <c r="F251" s="47" t="s">
        <v>109</v>
      </c>
      <c r="G251" s="9" t="s">
        <v>110</v>
      </c>
      <c r="H251" s="241"/>
      <c r="I251" s="238"/>
      <c r="J251" s="244"/>
      <c r="K251" s="238"/>
      <c r="L251" s="244"/>
      <c r="M251" s="238"/>
      <c r="N251" s="238"/>
      <c r="O251" s="235"/>
      <c r="P251" s="176"/>
    </row>
    <row r="252" spans="1:18" x14ac:dyDescent="0.25">
      <c r="A252" s="2"/>
      <c r="B252" s="11" t="s">
        <v>5</v>
      </c>
      <c r="C252" s="37"/>
      <c r="D252" s="6"/>
      <c r="E252" s="19"/>
      <c r="F252" s="6"/>
      <c r="G252" s="19"/>
      <c r="H252" s="112"/>
      <c r="I252" s="19"/>
      <c r="J252" s="112"/>
      <c r="K252" s="19"/>
      <c r="L252" s="112"/>
      <c r="M252" s="19"/>
      <c r="N252" s="19"/>
      <c r="O252" s="112"/>
      <c r="P252" s="175"/>
    </row>
    <row r="253" spans="1:18" x14ac:dyDescent="0.25">
      <c r="A253" s="13" t="s">
        <v>57</v>
      </c>
      <c r="B253" s="44"/>
      <c r="C253" s="37" t="s">
        <v>58</v>
      </c>
      <c r="D253" s="6">
        <v>2.33</v>
      </c>
      <c r="E253" s="15">
        <v>8.1199999999999992</v>
      </c>
      <c r="F253" s="6">
        <v>15.549999999999997</v>
      </c>
      <c r="G253" s="15">
        <v>144.59999999999997</v>
      </c>
      <c r="H253" s="6">
        <v>3.2999999999999988E-2</v>
      </c>
      <c r="I253" s="15">
        <v>0</v>
      </c>
      <c r="J253" s="6">
        <v>40</v>
      </c>
      <c r="K253" s="15">
        <v>0.62</v>
      </c>
      <c r="L253" s="6">
        <v>8.1</v>
      </c>
      <c r="M253" s="15">
        <v>22.5</v>
      </c>
      <c r="N253" s="15">
        <v>3.9</v>
      </c>
      <c r="O253" s="6">
        <v>0.38</v>
      </c>
      <c r="P253" s="158" t="s">
        <v>131</v>
      </c>
    </row>
    <row r="254" spans="1:18" ht="31.5" x14ac:dyDescent="0.25">
      <c r="A254" s="13" t="s">
        <v>69</v>
      </c>
      <c r="B254" s="44"/>
      <c r="C254" s="37" t="s">
        <v>159</v>
      </c>
      <c r="D254" s="6">
        <v>5.9</v>
      </c>
      <c r="E254" s="15">
        <v>5.41</v>
      </c>
      <c r="F254" s="6">
        <v>24.9</v>
      </c>
      <c r="G254" s="15">
        <v>133.03</v>
      </c>
      <c r="H254" s="6">
        <v>0.1578</v>
      </c>
      <c r="I254" s="15">
        <v>0.67399999999999993</v>
      </c>
      <c r="J254" s="6">
        <v>141.78</v>
      </c>
      <c r="K254" s="15">
        <v>1.0539999999999998</v>
      </c>
      <c r="L254" s="6">
        <v>311.37400000000002</v>
      </c>
      <c r="M254" s="15">
        <v>390.91799999999995</v>
      </c>
      <c r="N254" s="6">
        <v>51.305999999999997</v>
      </c>
      <c r="O254" s="15">
        <v>1.8619999999999997</v>
      </c>
      <c r="P254" s="191" t="s">
        <v>217</v>
      </c>
    </row>
    <row r="255" spans="1:18" x14ac:dyDescent="0.25">
      <c r="A255" s="13" t="s">
        <v>19</v>
      </c>
      <c r="B255" s="44"/>
      <c r="C255" s="37">
        <v>200</v>
      </c>
      <c r="D255" s="6">
        <v>4.0780000000000003</v>
      </c>
      <c r="E255" s="15">
        <v>3.81</v>
      </c>
      <c r="F255" s="6">
        <v>7.597999999999999</v>
      </c>
      <c r="G255" s="15">
        <v>78.599999999999994</v>
      </c>
      <c r="H255" s="6">
        <v>5.5999999999999994E-2</v>
      </c>
      <c r="I255" s="15">
        <v>1.5879999999999999</v>
      </c>
      <c r="J255" s="6">
        <v>24.4</v>
      </c>
      <c r="K255" s="15">
        <v>0</v>
      </c>
      <c r="L255" s="6">
        <v>151.91999999999999</v>
      </c>
      <c r="M255" s="15">
        <v>124.55999999999999</v>
      </c>
      <c r="N255" s="15">
        <v>21.34</v>
      </c>
      <c r="O255" s="6">
        <v>0.44799999999999995</v>
      </c>
      <c r="P255" s="158" t="s">
        <v>147</v>
      </c>
    </row>
    <row r="256" spans="1:18" x14ac:dyDescent="0.25">
      <c r="A256" s="13" t="s">
        <v>45</v>
      </c>
      <c r="B256" s="4"/>
      <c r="C256" s="37">
        <v>120</v>
      </c>
      <c r="D256" s="6">
        <v>0.48</v>
      </c>
      <c r="E256" s="15">
        <v>0.48</v>
      </c>
      <c r="F256" s="6">
        <v>11.759999999999998</v>
      </c>
      <c r="G256" s="15">
        <v>56.399999999999984</v>
      </c>
      <c r="H256" s="6">
        <v>3.599999999999999E-2</v>
      </c>
      <c r="I256" s="15">
        <v>11.999999999999996</v>
      </c>
      <c r="J256" s="6">
        <v>0</v>
      </c>
      <c r="K256" s="15">
        <v>0.24</v>
      </c>
      <c r="L256" s="6">
        <v>19.2</v>
      </c>
      <c r="M256" s="15">
        <v>13.2</v>
      </c>
      <c r="N256" s="15">
        <v>10.799999999999999</v>
      </c>
      <c r="O256" s="6">
        <v>2.6399999999999997</v>
      </c>
      <c r="P256" s="158" t="s">
        <v>134</v>
      </c>
    </row>
    <row r="257" spans="1:19" ht="24.75" thickBot="1" x14ac:dyDescent="0.3">
      <c r="A257" s="13" t="s">
        <v>27</v>
      </c>
      <c r="B257" s="44"/>
      <c r="C257" s="37">
        <v>50</v>
      </c>
      <c r="D257" s="7">
        <v>3.75</v>
      </c>
      <c r="E257" s="15">
        <v>1.45</v>
      </c>
      <c r="F257" s="28">
        <v>25.7</v>
      </c>
      <c r="G257" s="7">
        <v>131</v>
      </c>
      <c r="H257" s="7">
        <v>5.5000000000000007E-2</v>
      </c>
      <c r="I257" s="15">
        <v>0</v>
      </c>
      <c r="J257" s="6">
        <v>0</v>
      </c>
      <c r="K257" s="15">
        <v>0.85000000000000009</v>
      </c>
      <c r="L257" s="6">
        <v>9.5</v>
      </c>
      <c r="M257" s="15">
        <v>32.5</v>
      </c>
      <c r="N257" s="15">
        <v>6.5</v>
      </c>
      <c r="O257" s="6">
        <v>0.6</v>
      </c>
      <c r="P257" s="158" t="s">
        <v>133</v>
      </c>
    </row>
    <row r="258" spans="1:19" ht="16.5" thickBot="1" x14ac:dyDescent="0.3">
      <c r="A258" s="114" t="s">
        <v>112</v>
      </c>
      <c r="B258" s="93"/>
      <c r="C258" s="78">
        <v>610</v>
      </c>
      <c r="D258" s="17">
        <f>SUM(D253:D257)</f>
        <v>16.538</v>
      </c>
      <c r="E258" s="17">
        <f t="shared" ref="E258:O258" si="46">SUM(E253:E257)</f>
        <v>19.27</v>
      </c>
      <c r="F258" s="17">
        <f t="shared" si="46"/>
        <v>85.507999999999996</v>
      </c>
      <c r="G258" s="17">
        <f t="shared" si="46"/>
        <v>543.63</v>
      </c>
      <c r="H258" s="17">
        <f t="shared" si="46"/>
        <v>0.33779999999999993</v>
      </c>
      <c r="I258" s="17">
        <f t="shared" si="46"/>
        <v>14.261999999999997</v>
      </c>
      <c r="J258" s="17">
        <f t="shared" si="46"/>
        <v>206.18</v>
      </c>
      <c r="K258" s="17">
        <f t="shared" si="46"/>
        <v>2.7640000000000002</v>
      </c>
      <c r="L258" s="17">
        <f t="shared" si="46"/>
        <v>500.09399999999999</v>
      </c>
      <c r="M258" s="17">
        <f t="shared" si="46"/>
        <v>583.678</v>
      </c>
      <c r="N258" s="17">
        <f t="shared" si="46"/>
        <v>93.845999999999989</v>
      </c>
      <c r="O258" s="17">
        <f t="shared" si="46"/>
        <v>5.9299999999999988</v>
      </c>
      <c r="P258" s="177"/>
    </row>
    <row r="259" spans="1:19" x14ac:dyDescent="0.25">
      <c r="A259" s="2"/>
      <c r="B259" s="11" t="s">
        <v>113</v>
      </c>
      <c r="C259" s="38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75"/>
    </row>
    <row r="260" spans="1:19" ht="16.5" thickBot="1" x14ac:dyDescent="0.3">
      <c r="A260" s="20" t="s">
        <v>54</v>
      </c>
      <c r="B260" s="4"/>
      <c r="C260" s="21">
        <v>200</v>
      </c>
      <c r="D260" s="108">
        <v>5.8</v>
      </c>
      <c r="E260" s="40">
        <v>5</v>
      </c>
      <c r="F260" s="24">
        <v>9.6</v>
      </c>
      <c r="G260" s="23">
        <v>107</v>
      </c>
      <c r="H260" s="24">
        <v>0.08</v>
      </c>
      <c r="I260" s="23">
        <v>2.6</v>
      </c>
      <c r="J260" s="24">
        <v>40</v>
      </c>
      <c r="K260" s="23"/>
      <c r="L260" s="24">
        <v>240</v>
      </c>
      <c r="M260" s="23">
        <v>180</v>
      </c>
      <c r="N260" s="23">
        <v>28</v>
      </c>
      <c r="O260" s="24">
        <v>0.2</v>
      </c>
      <c r="P260" s="158" t="s">
        <v>137</v>
      </c>
    </row>
    <row r="261" spans="1:19" ht="16.5" thickBot="1" x14ac:dyDescent="0.3">
      <c r="A261" s="114" t="s">
        <v>112</v>
      </c>
      <c r="B261" s="93"/>
      <c r="C261" s="16">
        <f>C260</f>
        <v>200</v>
      </c>
      <c r="D261" s="16">
        <f t="shared" ref="D261:G261" si="47">D260</f>
        <v>5.8</v>
      </c>
      <c r="E261" s="16">
        <f t="shared" si="47"/>
        <v>5</v>
      </c>
      <c r="F261" s="16">
        <f t="shared" si="47"/>
        <v>9.6</v>
      </c>
      <c r="G261" s="16">
        <f t="shared" si="47"/>
        <v>107</v>
      </c>
      <c r="H261" s="31">
        <f t="shared" ref="H261:O261" si="48">SUM(H260:H260)</f>
        <v>0.08</v>
      </c>
      <c r="I261" s="17">
        <f t="shared" si="48"/>
        <v>2.6</v>
      </c>
      <c r="J261" s="31">
        <f t="shared" si="48"/>
        <v>40</v>
      </c>
      <c r="K261" s="17">
        <f t="shared" si="48"/>
        <v>0</v>
      </c>
      <c r="L261" s="31">
        <f t="shared" si="48"/>
        <v>240</v>
      </c>
      <c r="M261" s="17">
        <f t="shared" si="48"/>
        <v>180</v>
      </c>
      <c r="N261" s="31">
        <f t="shared" si="48"/>
        <v>28</v>
      </c>
      <c r="O261" s="17">
        <f t="shared" si="48"/>
        <v>0.2</v>
      </c>
      <c r="P261" s="177"/>
    </row>
    <row r="262" spans="1:19" ht="24.75" thickBot="1" x14ac:dyDescent="0.3">
      <c r="A262" s="224" t="s">
        <v>298</v>
      </c>
      <c r="B262" s="225"/>
      <c r="C262" s="78">
        <f>C258+C261</f>
        <v>810</v>
      </c>
      <c r="D262" s="17">
        <f>D258+D261</f>
        <v>22.338000000000001</v>
      </c>
      <c r="E262" s="17">
        <f t="shared" ref="E262:O262" si="49">E258+E261</f>
        <v>24.27</v>
      </c>
      <c r="F262" s="17">
        <f t="shared" si="49"/>
        <v>95.10799999999999</v>
      </c>
      <c r="G262" s="17">
        <f t="shared" si="49"/>
        <v>650.63</v>
      </c>
      <c r="H262" s="17">
        <f t="shared" si="49"/>
        <v>0.41779999999999995</v>
      </c>
      <c r="I262" s="17">
        <f t="shared" si="49"/>
        <v>16.861999999999998</v>
      </c>
      <c r="J262" s="17">
        <f t="shared" si="49"/>
        <v>246.18</v>
      </c>
      <c r="K262" s="17">
        <f t="shared" si="49"/>
        <v>2.7640000000000002</v>
      </c>
      <c r="L262" s="17">
        <f t="shared" si="49"/>
        <v>740.09400000000005</v>
      </c>
      <c r="M262" s="17">
        <f t="shared" si="49"/>
        <v>763.678</v>
      </c>
      <c r="N262" s="17">
        <f t="shared" si="49"/>
        <v>121.84599999999999</v>
      </c>
      <c r="O262" s="17">
        <f t="shared" si="49"/>
        <v>6.129999999999999</v>
      </c>
      <c r="P262" s="201">
        <f t="shared" ref="P262" si="50">P258+P261</f>
        <v>0</v>
      </c>
      <c r="Q262" s="118">
        <f>G262/2720</f>
        <v>0.23920220588235294</v>
      </c>
      <c r="R262" s="126" t="s">
        <v>266</v>
      </c>
    </row>
    <row r="263" spans="1:19" x14ac:dyDescent="0.25">
      <c r="A263" s="13"/>
      <c r="B263" s="44" t="s">
        <v>10</v>
      </c>
      <c r="C263" s="38"/>
      <c r="D263" s="112"/>
      <c r="E263" s="19"/>
      <c r="F263" s="112"/>
      <c r="G263" s="19"/>
      <c r="H263" s="6"/>
      <c r="I263" s="15"/>
      <c r="J263" s="6"/>
      <c r="K263" s="15"/>
      <c r="L263" s="6"/>
      <c r="M263" s="15"/>
      <c r="N263" s="15"/>
      <c r="O263" s="6"/>
      <c r="P263" s="158"/>
    </row>
    <row r="264" spans="1:19" x14ac:dyDescent="0.25">
      <c r="A264" s="13" t="s">
        <v>66</v>
      </c>
      <c r="B264" s="44"/>
      <c r="C264" s="38">
        <v>100</v>
      </c>
      <c r="D264" s="6">
        <v>0.8</v>
      </c>
      <c r="E264" s="15">
        <v>0.1</v>
      </c>
      <c r="F264" s="6">
        <v>2.5</v>
      </c>
      <c r="G264" s="15">
        <v>14</v>
      </c>
      <c r="H264" s="6">
        <v>0.03</v>
      </c>
      <c r="I264" s="15">
        <v>10</v>
      </c>
      <c r="J264" s="6">
        <v>0</v>
      </c>
      <c r="K264" s="15">
        <v>0.1</v>
      </c>
      <c r="L264" s="6">
        <v>23</v>
      </c>
      <c r="M264" s="15">
        <v>42</v>
      </c>
      <c r="N264" s="28">
        <v>14</v>
      </c>
      <c r="O264" s="6">
        <v>0.6</v>
      </c>
      <c r="P264" s="158" t="s">
        <v>139</v>
      </c>
    </row>
    <row r="265" spans="1:19" ht="31.5" x14ac:dyDescent="0.25">
      <c r="A265" s="13" t="s">
        <v>288</v>
      </c>
      <c r="B265" s="44"/>
      <c r="C265" s="38" t="s">
        <v>152</v>
      </c>
      <c r="D265" s="6">
        <v>2.2774999999999999</v>
      </c>
      <c r="E265" s="15">
        <v>12.69</v>
      </c>
      <c r="F265" s="6">
        <v>12.34</v>
      </c>
      <c r="G265" s="15">
        <v>123.45</v>
      </c>
      <c r="H265" s="6">
        <v>9.5500000000000002E-2</v>
      </c>
      <c r="I265" s="15">
        <v>8.4149999999999991</v>
      </c>
      <c r="J265" s="6">
        <v>10</v>
      </c>
      <c r="K265" s="15">
        <v>2.38</v>
      </c>
      <c r="L265" s="6">
        <v>37.950000000000003</v>
      </c>
      <c r="M265" s="15">
        <v>62.825000000000003</v>
      </c>
      <c r="N265" s="28">
        <v>25.074999999999999</v>
      </c>
      <c r="O265" s="6">
        <v>0.94500000000000006</v>
      </c>
      <c r="P265" s="158" t="s">
        <v>224</v>
      </c>
    </row>
    <row r="266" spans="1:19" x14ac:dyDescent="0.25">
      <c r="A266" s="13" t="s">
        <v>44</v>
      </c>
      <c r="B266" s="44"/>
      <c r="C266" s="38" t="s">
        <v>153</v>
      </c>
      <c r="D266" s="6">
        <v>14.44</v>
      </c>
      <c r="E266" s="15">
        <v>12.25</v>
      </c>
      <c r="F266" s="6">
        <v>3.78</v>
      </c>
      <c r="G266" s="15">
        <v>181</v>
      </c>
      <c r="H266" s="6">
        <v>0.03</v>
      </c>
      <c r="I266" s="15">
        <v>0.37</v>
      </c>
      <c r="J266" s="6">
        <v>16.899999999999999</v>
      </c>
      <c r="K266" s="15">
        <v>0.49</v>
      </c>
      <c r="L266" s="6">
        <v>33.58</v>
      </c>
      <c r="M266" s="15">
        <v>124.92</v>
      </c>
      <c r="N266" s="28">
        <v>19.809999999999999</v>
      </c>
      <c r="O266" s="6">
        <v>1.98</v>
      </c>
      <c r="P266" s="158" t="s">
        <v>223</v>
      </c>
    </row>
    <row r="267" spans="1:19" ht="31.5" x14ac:dyDescent="0.25">
      <c r="A267" s="13" t="s">
        <v>273</v>
      </c>
      <c r="B267" s="44"/>
      <c r="C267" s="14" t="s">
        <v>111</v>
      </c>
      <c r="D267" s="6">
        <v>6.8313999999999995</v>
      </c>
      <c r="E267" s="15">
        <v>4.4328000000000003</v>
      </c>
      <c r="F267" s="6">
        <v>38.373999999999995</v>
      </c>
      <c r="G267" s="15">
        <v>220.55999999999997</v>
      </c>
      <c r="H267" s="6">
        <v>6.8399999999999989E-2</v>
      </c>
      <c r="I267" s="15">
        <v>0</v>
      </c>
      <c r="J267" s="6">
        <v>20</v>
      </c>
      <c r="K267" s="15">
        <v>0.9770000000000002</v>
      </c>
      <c r="L267" s="6">
        <v>14.629800000000001</v>
      </c>
      <c r="M267" s="15">
        <v>46.101300000000002</v>
      </c>
      <c r="N267" s="6">
        <v>10.3428</v>
      </c>
      <c r="O267" s="15">
        <v>1.0324</v>
      </c>
      <c r="P267" s="187" t="s">
        <v>239</v>
      </c>
    </row>
    <row r="268" spans="1:19" x14ac:dyDescent="0.25">
      <c r="A268" s="13" t="s">
        <v>327</v>
      </c>
      <c r="B268" s="44"/>
      <c r="C268" s="38" t="s">
        <v>175</v>
      </c>
      <c r="D268" s="6">
        <v>0.34599999999999997</v>
      </c>
      <c r="E268" s="15">
        <v>7.5999999999999998E-2</v>
      </c>
      <c r="F268" s="6">
        <v>31.846000000000004</v>
      </c>
      <c r="G268" s="15">
        <v>130.19999999999999</v>
      </c>
      <c r="H268" s="6">
        <v>2.1999999999999999E-2</v>
      </c>
      <c r="I268" s="15">
        <v>0</v>
      </c>
      <c r="J268" s="6">
        <v>0</v>
      </c>
      <c r="K268" s="15">
        <v>7.5999999999999998E-2</v>
      </c>
      <c r="L268" s="6">
        <v>20.380000000000003</v>
      </c>
      <c r="M268" s="15">
        <v>19.36</v>
      </c>
      <c r="N268" s="28">
        <v>8.1199999999999992</v>
      </c>
      <c r="O268" s="6">
        <v>0.45599999999999996</v>
      </c>
      <c r="P268" s="158" t="s">
        <v>141</v>
      </c>
    </row>
    <row r="269" spans="1:19" ht="17.25" customHeight="1" x14ac:dyDescent="0.25">
      <c r="A269" s="13" t="s">
        <v>11</v>
      </c>
      <c r="B269" s="4"/>
      <c r="C269" s="14">
        <v>60</v>
      </c>
      <c r="D269" s="49">
        <v>3.96</v>
      </c>
      <c r="E269" s="23">
        <v>0.72</v>
      </c>
      <c r="F269" s="65">
        <v>23.76</v>
      </c>
      <c r="G269" s="66">
        <v>118.80000000000001</v>
      </c>
      <c r="H269" s="6">
        <v>0.10200000000000002</v>
      </c>
      <c r="I269" s="15"/>
      <c r="J269" s="6"/>
      <c r="K269" s="15">
        <v>0.84</v>
      </c>
      <c r="L269" s="6">
        <v>17.400000000000002</v>
      </c>
      <c r="M269" s="15">
        <v>90.000000000000014</v>
      </c>
      <c r="N269" s="28">
        <v>28.200000000000006</v>
      </c>
      <c r="O269" s="15">
        <v>2.3400000000000003</v>
      </c>
      <c r="P269" s="178" t="s">
        <v>143</v>
      </c>
    </row>
    <row r="270" spans="1:19" ht="24.75" thickBot="1" x14ac:dyDescent="0.3">
      <c r="A270" s="13" t="s">
        <v>25</v>
      </c>
      <c r="B270" s="4"/>
      <c r="C270" s="14">
        <v>50</v>
      </c>
      <c r="D270" s="42">
        <v>3.8</v>
      </c>
      <c r="E270" s="14">
        <v>0.4</v>
      </c>
      <c r="F270" s="42">
        <v>24.6</v>
      </c>
      <c r="G270" s="41">
        <v>117.5</v>
      </c>
      <c r="H270" s="42">
        <v>5.5000000000000007E-2</v>
      </c>
      <c r="I270" s="14">
        <v>0</v>
      </c>
      <c r="J270" s="42">
        <v>0</v>
      </c>
      <c r="K270" s="14">
        <v>0.55000000000000004</v>
      </c>
      <c r="L270" s="42">
        <v>10</v>
      </c>
      <c r="M270" s="14">
        <v>32.5</v>
      </c>
      <c r="N270" s="14">
        <v>7.0000000000000009</v>
      </c>
      <c r="O270" s="42">
        <v>0.55000000000000016</v>
      </c>
      <c r="P270" s="158" t="s">
        <v>133</v>
      </c>
    </row>
    <row r="271" spans="1:19" ht="26.25" thickBot="1" x14ac:dyDescent="0.3">
      <c r="A271" s="114" t="s">
        <v>114</v>
      </c>
      <c r="B271" s="95"/>
      <c r="C271" s="78">
        <v>955</v>
      </c>
      <c r="D271" s="17">
        <f>SUM(D264:D270)</f>
        <v>32.454899999999995</v>
      </c>
      <c r="E271" s="17">
        <f t="shared" ref="E271:O271" si="51">SUM(E264:E270)</f>
        <v>30.668799999999997</v>
      </c>
      <c r="F271" s="17">
        <f t="shared" si="51"/>
        <v>137.20000000000002</v>
      </c>
      <c r="G271" s="17">
        <f t="shared" si="51"/>
        <v>905.51</v>
      </c>
      <c r="H271" s="17">
        <f t="shared" si="51"/>
        <v>0.40289999999999998</v>
      </c>
      <c r="I271" s="17">
        <f t="shared" si="51"/>
        <v>18.785</v>
      </c>
      <c r="J271" s="17">
        <f t="shared" si="51"/>
        <v>46.9</v>
      </c>
      <c r="K271" s="17">
        <f t="shared" si="51"/>
        <v>5.4129999999999994</v>
      </c>
      <c r="L271" s="17">
        <f t="shared" si="51"/>
        <v>156.93980000000002</v>
      </c>
      <c r="M271" s="17">
        <f t="shared" si="51"/>
        <v>417.7063</v>
      </c>
      <c r="N271" s="17">
        <f t="shared" si="51"/>
        <v>112.54780000000001</v>
      </c>
      <c r="O271" s="17">
        <f t="shared" si="51"/>
        <v>7.9033999999999986</v>
      </c>
      <c r="P271" s="177"/>
      <c r="Q271" s="118">
        <f>G271/2720</f>
        <v>0.33290808823529411</v>
      </c>
      <c r="R271" s="129" t="s">
        <v>263</v>
      </c>
      <c r="S271" s="101"/>
    </row>
    <row r="272" spans="1:19" ht="16.5" thickBot="1" x14ac:dyDescent="0.3">
      <c r="A272" s="13" t="s">
        <v>314</v>
      </c>
      <c r="B272" s="44"/>
      <c r="C272" s="162">
        <v>500</v>
      </c>
      <c r="D272" s="161">
        <v>0</v>
      </c>
      <c r="E272" s="160">
        <v>0</v>
      </c>
      <c r="F272" s="159">
        <v>0</v>
      </c>
      <c r="G272" s="161">
        <v>0</v>
      </c>
      <c r="H272" s="161">
        <v>0</v>
      </c>
      <c r="I272" s="161">
        <v>0</v>
      </c>
      <c r="J272" s="161">
        <v>0</v>
      </c>
      <c r="K272" s="161">
        <v>0</v>
      </c>
      <c r="L272" s="161">
        <v>0</v>
      </c>
      <c r="M272" s="161">
        <v>0</v>
      </c>
      <c r="N272" s="161">
        <v>0</v>
      </c>
      <c r="O272" s="161">
        <v>0</v>
      </c>
      <c r="P272" s="177"/>
      <c r="R272" s="129"/>
      <c r="S272" s="101"/>
    </row>
    <row r="273" spans="1:18" ht="24.75" thickBot="1" x14ac:dyDescent="0.3">
      <c r="A273" s="114" t="s">
        <v>120</v>
      </c>
      <c r="B273" s="95"/>
      <c r="C273" s="78">
        <f>C258+C261+C271+C272</f>
        <v>2265</v>
      </c>
      <c r="D273" s="17">
        <f>D258+D261+D271+D272</f>
        <v>54.792899999999996</v>
      </c>
      <c r="E273" s="17">
        <f t="shared" ref="E273:O273" si="52">E258+E261+E271+E272</f>
        <v>54.938800000000001</v>
      </c>
      <c r="F273" s="17">
        <f t="shared" si="52"/>
        <v>232.30799999999999</v>
      </c>
      <c r="G273" s="17">
        <f t="shared" si="52"/>
        <v>1556.1399999999999</v>
      </c>
      <c r="H273" s="17">
        <f t="shared" si="52"/>
        <v>0.82069999999999999</v>
      </c>
      <c r="I273" s="17">
        <f t="shared" si="52"/>
        <v>35.646999999999998</v>
      </c>
      <c r="J273" s="17">
        <f t="shared" si="52"/>
        <v>293.08</v>
      </c>
      <c r="K273" s="17">
        <f t="shared" si="52"/>
        <v>8.1769999999999996</v>
      </c>
      <c r="L273" s="17">
        <f t="shared" si="52"/>
        <v>897.03380000000004</v>
      </c>
      <c r="M273" s="17">
        <f t="shared" si="52"/>
        <v>1181.3842999999999</v>
      </c>
      <c r="N273" s="17">
        <f t="shared" si="52"/>
        <v>234.3938</v>
      </c>
      <c r="O273" s="17">
        <f t="shared" si="52"/>
        <v>14.033399999999997</v>
      </c>
      <c r="P273" s="177"/>
      <c r="Q273" s="118">
        <f>G273/2720</f>
        <v>0.57211029411764702</v>
      </c>
      <c r="R273" s="126" t="s">
        <v>264</v>
      </c>
    </row>
    <row r="274" spans="1:18" x14ac:dyDescent="0.25">
      <c r="A274" s="33"/>
      <c r="B274" s="44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  <c r="N274" s="51"/>
      <c r="O274" s="51"/>
      <c r="P274" s="200"/>
    </row>
    <row r="275" spans="1:18" ht="16.5" thickBot="1" x14ac:dyDescent="0.3">
      <c r="A275" s="70" t="s">
        <v>8</v>
      </c>
      <c r="B275" s="75"/>
      <c r="C275" s="75"/>
      <c r="D275" s="123"/>
      <c r="P275" s="183"/>
    </row>
    <row r="276" spans="1:18" ht="15.75" customHeight="1" x14ac:dyDescent="0.25">
      <c r="A276" s="2" t="s">
        <v>93</v>
      </c>
      <c r="B276" s="77"/>
      <c r="C276" s="36" t="s">
        <v>94</v>
      </c>
      <c r="D276" s="226" t="s">
        <v>95</v>
      </c>
      <c r="E276" s="227"/>
      <c r="F276" s="228"/>
      <c r="G276" s="19" t="s">
        <v>96</v>
      </c>
      <c r="H276" s="239" t="s">
        <v>97</v>
      </c>
      <c r="I276" s="236" t="s">
        <v>98</v>
      </c>
      <c r="J276" s="242" t="s">
        <v>99</v>
      </c>
      <c r="K276" s="236" t="s">
        <v>100</v>
      </c>
      <c r="L276" s="242" t="s">
        <v>101</v>
      </c>
      <c r="M276" s="236" t="s">
        <v>102</v>
      </c>
      <c r="N276" s="236" t="s">
        <v>103</v>
      </c>
      <c r="O276" s="233" t="s">
        <v>104</v>
      </c>
      <c r="P276" s="175" t="s">
        <v>115</v>
      </c>
    </row>
    <row r="277" spans="1:18" ht="16.5" thickBot="1" x14ac:dyDescent="0.3">
      <c r="A277" s="13" t="s">
        <v>105</v>
      </c>
      <c r="B277" s="4"/>
      <c r="C277" s="37" t="s">
        <v>106</v>
      </c>
      <c r="D277" s="229"/>
      <c r="E277" s="230"/>
      <c r="F277" s="231"/>
      <c r="G277" s="15" t="s">
        <v>118</v>
      </c>
      <c r="H277" s="240"/>
      <c r="I277" s="237"/>
      <c r="J277" s="243"/>
      <c r="K277" s="237"/>
      <c r="L277" s="243"/>
      <c r="M277" s="237"/>
      <c r="N277" s="237"/>
      <c r="O277" s="234"/>
      <c r="P277" s="158" t="s">
        <v>116</v>
      </c>
    </row>
    <row r="278" spans="1:18" ht="16.5" thickBot="1" x14ac:dyDescent="0.3">
      <c r="A278" s="8"/>
      <c r="B278" s="88"/>
      <c r="C278" s="52"/>
      <c r="D278" s="59" t="s">
        <v>107</v>
      </c>
      <c r="E278" s="9" t="s">
        <v>108</v>
      </c>
      <c r="F278" s="47" t="s">
        <v>109</v>
      </c>
      <c r="G278" s="9" t="s">
        <v>110</v>
      </c>
      <c r="H278" s="241"/>
      <c r="I278" s="238"/>
      <c r="J278" s="244"/>
      <c r="K278" s="238"/>
      <c r="L278" s="244"/>
      <c r="M278" s="238"/>
      <c r="N278" s="238"/>
      <c r="O278" s="235"/>
      <c r="P278" s="176"/>
    </row>
    <row r="279" spans="1:18" x14ac:dyDescent="0.25">
      <c r="A279" s="2"/>
      <c r="B279" s="11" t="s">
        <v>5</v>
      </c>
      <c r="C279" s="37"/>
      <c r="D279" s="6"/>
      <c r="E279" s="19"/>
      <c r="F279" s="6"/>
      <c r="G279" s="19"/>
      <c r="H279" s="112"/>
      <c r="I279" s="19"/>
      <c r="J279" s="112"/>
      <c r="K279" s="19"/>
      <c r="L279" s="112"/>
      <c r="M279" s="19"/>
      <c r="N279" s="19"/>
      <c r="O279" s="112"/>
      <c r="P279" s="175"/>
    </row>
    <row r="280" spans="1:18" x14ac:dyDescent="0.25">
      <c r="A280" s="13" t="s">
        <v>56</v>
      </c>
      <c r="B280" s="44"/>
      <c r="C280" s="37" t="s">
        <v>55</v>
      </c>
      <c r="D280" s="6">
        <v>6.2750000000000004</v>
      </c>
      <c r="E280" s="15">
        <v>12.11</v>
      </c>
      <c r="F280" s="6">
        <v>15.549999999999997</v>
      </c>
      <c r="G280" s="15">
        <v>196.09999999999997</v>
      </c>
      <c r="H280" s="6">
        <v>3.7999999999999985E-2</v>
      </c>
      <c r="I280" s="15">
        <v>0.105</v>
      </c>
      <c r="J280" s="6">
        <v>71.5</v>
      </c>
      <c r="K280" s="15">
        <v>0.67999999999999994</v>
      </c>
      <c r="L280" s="6">
        <v>158.09999999999997</v>
      </c>
      <c r="M280" s="15">
        <v>112.49999999999999</v>
      </c>
      <c r="N280" s="15">
        <v>12.149999999999999</v>
      </c>
      <c r="O280" s="6">
        <v>0.48499999999999999</v>
      </c>
      <c r="P280" s="158" t="s">
        <v>146</v>
      </c>
    </row>
    <row r="281" spans="1:18" x14ac:dyDescent="0.25">
      <c r="A281" s="13" t="s">
        <v>68</v>
      </c>
      <c r="B281" s="44"/>
      <c r="C281" s="37">
        <v>200</v>
      </c>
      <c r="D281" s="6">
        <v>16.13</v>
      </c>
      <c r="E281" s="15">
        <v>17.399999999999999</v>
      </c>
      <c r="F281" s="6">
        <v>10.9</v>
      </c>
      <c r="G281" s="15">
        <v>250.13</v>
      </c>
      <c r="H281" s="6">
        <v>0.13793103448275865</v>
      </c>
      <c r="I281" s="15">
        <v>0.34482758620689663</v>
      </c>
      <c r="J281" s="6">
        <v>432.75862068965529</v>
      </c>
      <c r="K281" s="15">
        <v>1.0000000000000002</v>
      </c>
      <c r="L281" s="6">
        <v>137.44827586206901</v>
      </c>
      <c r="M281" s="15">
        <v>301.03448275862075</v>
      </c>
      <c r="N281" s="15">
        <v>21.517241379310352</v>
      </c>
      <c r="O281" s="6">
        <v>3.5172413793103461</v>
      </c>
      <c r="P281" s="158" t="s">
        <v>225</v>
      </c>
    </row>
    <row r="282" spans="1:18" x14ac:dyDescent="0.25">
      <c r="A282" s="13" t="s">
        <v>17</v>
      </c>
      <c r="B282" s="44"/>
      <c r="C282" s="37" t="s">
        <v>163</v>
      </c>
      <c r="D282" s="6">
        <v>0.38</v>
      </c>
      <c r="E282" s="15">
        <v>9.69E-2</v>
      </c>
      <c r="F282" s="6">
        <v>10.056000000000001</v>
      </c>
      <c r="G282" s="15">
        <v>42.66</v>
      </c>
      <c r="H282" s="6">
        <v>1.9000000000000002E-3</v>
      </c>
      <c r="I282" s="15">
        <v>0.19000000000000003</v>
      </c>
      <c r="J282" s="6">
        <v>0</v>
      </c>
      <c r="K282" s="15">
        <v>0</v>
      </c>
      <c r="L282" s="6">
        <v>18.939</v>
      </c>
      <c r="M282" s="15">
        <v>15.656000000000002</v>
      </c>
      <c r="N282" s="15">
        <v>8.3600000000000012</v>
      </c>
      <c r="O282" s="6">
        <v>1.5880000000000001</v>
      </c>
      <c r="P282" s="158" t="s">
        <v>226</v>
      </c>
    </row>
    <row r="283" spans="1:18" x14ac:dyDescent="0.25">
      <c r="A283" s="13" t="s">
        <v>45</v>
      </c>
      <c r="B283" s="4"/>
      <c r="C283" s="37">
        <v>120</v>
      </c>
      <c r="D283" s="7">
        <v>0.48</v>
      </c>
      <c r="E283" s="15">
        <v>0.48</v>
      </c>
      <c r="F283" s="15">
        <v>11.759999999999998</v>
      </c>
      <c r="G283" s="15">
        <v>56.399999999999984</v>
      </c>
      <c r="H283" s="5">
        <v>3.599999999999999E-2</v>
      </c>
      <c r="I283" s="14">
        <v>11.999999999999996</v>
      </c>
      <c r="J283" s="42">
        <v>0</v>
      </c>
      <c r="K283" s="14">
        <v>0.24</v>
      </c>
      <c r="L283" s="42">
        <v>19.2</v>
      </c>
      <c r="M283" s="14">
        <v>13.2</v>
      </c>
      <c r="N283" s="14">
        <v>10.799999999999999</v>
      </c>
      <c r="O283" s="42">
        <v>2.6399999999999997</v>
      </c>
      <c r="P283" s="158" t="s">
        <v>134</v>
      </c>
    </row>
    <row r="284" spans="1:18" ht="24.75" thickBot="1" x14ac:dyDescent="0.3">
      <c r="A284" s="13" t="s">
        <v>27</v>
      </c>
      <c r="B284" s="44"/>
      <c r="C284" s="37">
        <v>50</v>
      </c>
      <c r="D284" s="7">
        <v>3.75</v>
      </c>
      <c r="E284" s="15">
        <v>1.45</v>
      </c>
      <c r="F284" s="28">
        <v>25.7</v>
      </c>
      <c r="G284" s="7">
        <v>131</v>
      </c>
      <c r="H284" s="7">
        <v>5.5000000000000007E-2</v>
      </c>
      <c r="I284" s="15">
        <v>0</v>
      </c>
      <c r="J284" s="6">
        <v>0</v>
      </c>
      <c r="K284" s="15">
        <v>0.85000000000000009</v>
      </c>
      <c r="L284" s="6">
        <v>9.5</v>
      </c>
      <c r="M284" s="15">
        <v>32.5</v>
      </c>
      <c r="N284" s="15">
        <v>6.5</v>
      </c>
      <c r="O284" s="6">
        <v>0.6</v>
      </c>
      <c r="P284" s="158" t="s">
        <v>133</v>
      </c>
    </row>
    <row r="285" spans="1:18" ht="16.5" thickBot="1" x14ac:dyDescent="0.3">
      <c r="A285" s="114" t="s">
        <v>112</v>
      </c>
      <c r="B285" s="93"/>
      <c r="C285" s="78">
        <v>625</v>
      </c>
      <c r="D285" s="17">
        <f>SUM(D280:D284)</f>
        <v>27.015000000000001</v>
      </c>
      <c r="E285" s="17">
        <f t="shared" ref="E285:O285" si="53">SUM(E280:E284)</f>
        <v>31.536899999999999</v>
      </c>
      <c r="F285" s="17">
        <f t="shared" si="53"/>
        <v>73.965999999999994</v>
      </c>
      <c r="G285" s="17">
        <f t="shared" si="53"/>
        <v>676.29</v>
      </c>
      <c r="H285" s="17">
        <f t="shared" si="53"/>
        <v>0.26883103448275864</v>
      </c>
      <c r="I285" s="17">
        <f t="shared" si="53"/>
        <v>12.639827586206893</v>
      </c>
      <c r="J285" s="17">
        <f t="shared" si="53"/>
        <v>504.25862068965529</v>
      </c>
      <c r="K285" s="17">
        <f t="shared" si="53"/>
        <v>2.7700000000000005</v>
      </c>
      <c r="L285" s="17">
        <f t="shared" si="53"/>
        <v>343.18727586206899</v>
      </c>
      <c r="M285" s="17">
        <f t="shared" si="53"/>
        <v>474.89048275862075</v>
      </c>
      <c r="N285" s="17">
        <f t="shared" si="53"/>
        <v>59.327241379310351</v>
      </c>
      <c r="O285" s="17">
        <f t="shared" si="53"/>
        <v>8.8302413793103458</v>
      </c>
      <c r="P285" s="177"/>
    </row>
    <row r="286" spans="1:18" x14ac:dyDescent="0.25">
      <c r="A286" s="2"/>
      <c r="B286" s="11" t="s">
        <v>113</v>
      </c>
      <c r="C286" s="38"/>
      <c r="D286" s="19"/>
      <c r="E286" s="28"/>
      <c r="F286" s="6"/>
      <c r="G286" s="15"/>
      <c r="H286" s="6"/>
      <c r="I286" s="15"/>
      <c r="J286" s="6"/>
      <c r="K286" s="15"/>
      <c r="L286" s="6"/>
      <c r="M286" s="15"/>
      <c r="N286" s="15"/>
      <c r="O286" s="6"/>
      <c r="P286" s="175"/>
    </row>
    <row r="287" spans="1:18" ht="16.5" thickBot="1" x14ac:dyDescent="0.3">
      <c r="A287" s="71" t="s">
        <v>24</v>
      </c>
      <c r="B287" s="4"/>
      <c r="C287" s="14">
        <v>180</v>
      </c>
      <c r="D287" s="6">
        <v>0.9</v>
      </c>
      <c r="E287" s="15">
        <v>0</v>
      </c>
      <c r="F287" s="6">
        <v>18.18</v>
      </c>
      <c r="G287" s="15">
        <v>76.319999999999993</v>
      </c>
      <c r="H287" s="42">
        <v>1.9799999999999998E-2</v>
      </c>
      <c r="I287" s="14">
        <v>3.5999999999999996</v>
      </c>
      <c r="J287" s="42">
        <v>0</v>
      </c>
      <c r="K287" s="14">
        <v>0.18000000000000002</v>
      </c>
      <c r="L287" s="42">
        <v>12.6</v>
      </c>
      <c r="M287" s="14">
        <v>12.6</v>
      </c>
      <c r="N287" s="14">
        <v>7.2</v>
      </c>
      <c r="O287" s="42">
        <v>2.52</v>
      </c>
      <c r="P287" s="158" t="s">
        <v>142</v>
      </c>
      <c r="Q287" s="119"/>
    </row>
    <row r="288" spans="1:18" ht="16.5" thickBot="1" x14ac:dyDescent="0.3">
      <c r="A288" s="114" t="s">
        <v>112</v>
      </c>
      <c r="B288" s="93"/>
      <c r="C288" s="16">
        <f>C287</f>
        <v>180</v>
      </c>
      <c r="D288" s="16">
        <f t="shared" ref="D288:G288" si="54">D287</f>
        <v>0.9</v>
      </c>
      <c r="E288" s="16">
        <f t="shared" si="54"/>
        <v>0</v>
      </c>
      <c r="F288" s="16">
        <f t="shared" si="54"/>
        <v>18.18</v>
      </c>
      <c r="G288" s="16">
        <f t="shared" si="54"/>
        <v>76.319999999999993</v>
      </c>
      <c r="H288" s="31">
        <f t="shared" ref="H288:O288" si="55">SUM(H287:H287)</f>
        <v>1.9799999999999998E-2</v>
      </c>
      <c r="I288" s="17">
        <f t="shared" si="55"/>
        <v>3.5999999999999996</v>
      </c>
      <c r="J288" s="31">
        <f t="shared" si="55"/>
        <v>0</v>
      </c>
      <c r="K288" s="17">
        <f t="shared" si="55"/>
        <v>0.18000000000000002</v>
      </c>
      <c r="L288" s="31">
        <f t="shared" si="55"/>
        <v>12.6</v>
      </c>
      <c r="M288" s="17">
        <f t="shared" si="55"/>
        <v>12.6</v>
      </c>
      <c r="N288" s="31">
        <f t="shared" si="55"/>
        <v>7.2</v>
      </c>
      <c r="O288" s="17">
        <f t="shared" si="55"/>
        <v>2.52</v>
      </c>
      <c r="P288" s="177"/>
      <c r="Q288" s="119"/>
    </row>
    <row r="289" spans="1:18" ht="24.75" thickBot="1" x14ac:dyDescent="0.3">
      <c r="A289" s="224" t="s">
        <v>298</v>
      </c>
      <c r="B289" s="225"/>
      <c r="C289" s="78">
        <f>C285+C288</f>
        <v>805</v>
      </c>
      <c r="D289" s="17">
        <f>D285+D288</f>
        <v>27.914999999999999</v>
      </c>
      <c r="E289" s="17">
        <f t="shared" ref="E289:O289" si="56">E285+E288</f>
        <v>31.536899999999999</v>
      </c>
      <c r="F289" s="17">
        <f t="shared" si="56"/>
        <v>92.145999999999987</v>
      </c>
      <c r="G289" s="17">
        <f t="shared" si="56"/>
        <v>752.6099999999999</v>
      </c>
      <c r="H289" s="17">
        <f t="shared" si="56"/>
        <v>0.28863103448275862</v>
      </c>
      <c r="I289" s="17">
        <f t="shared" si="56"/>
        <v>16.239827586206893</v>
      </c>
      <c r="J289" s="17">
        <f t="shared" si="56"/>
        <v>504.25862068965529</v>
      </c>
      <c r="K289" s="17">
        <f t="shared" si="56"/>
        <v>2.9500000000000006</v>
      </c>
      <c r="L289" s="17">
        <f t="shared" si="56"/>
        <v>355.78727586206901</v>
      </c>
      <c r="M289" s="17">
        <f t="shared" si="56"/>
        <v>487.49048275862077</v>
      </c>
      <c r="N289" s="17">
        <f t="shared" si="56"/>
        <v>66.527241379310354</v>
      </c>
      <c r="O289" s="17">
        <f t="shared" si="56"/>
        <v>11.350241379310345</v>
      </c>
      <c r="P289" s="177"/>
      <c r="Q289" s="119">
        <f>G289/2720</f>
        <v>0.27669485294117646</v>
      </c>
      <c r="R289" s="126" t="s">
        <v>266</v>
      </c>
    </row>
    <row r="290" spans="1:18" x14ac:dyDescent="0.25">
      <c r="A290" s="13"/>
      <c r="B290" s="44" t="s">
        <v>10</v>
      </c>
      <c r="C290" s="38"/>
      <c r="D290" s="112"/>
      <c r="E290" s="19"/>
      <c r="F290" s="112"/>
      <c r="G290" s="19"/>
      <c r="H290" s="6"/>
      <c r="I290" s="15"/>
      <c r="J290" s="6"/>
      <c r="K290" s="15"/>
      <c r="L290" s="6"/>
      <c r="M290" s="15"/>
      <c r="N290" s="6"/>
      <c r="O290" s="15"/>
      <c r="P290" s="158"/>
    </row>
    <row r="291" spans="1:18" x14ac:dyDescent="0.25">
      <c r="A291" s="13" t="s">
        <v>78</v>
      </c>
      <c r="B291" s="44"/>
      <c r="C291" s="38" t="s">
        <v>207</v>
      </c>
      <c r="D291" s="6">
        <v>2.0550000000000002</v>
      </c>
      <c r="E291" s="15">
        <v>2.91</v>
      </c>
      <c r="F291" s="6">
        <v>9.7890000000000015</v>
      </c>
      <c r="G291" s="15">
        <v>73.600000000000009</v>
      </c>
      <c r="H291" s="6">
        <v>1.0000000000000002E-2</v>
      </c>
      <c r="I291" s="15">
        <v>4.6560000000000006</v>
      </c>
      <c r="J291" s="6">
        <v>14</v>
      </c>
      <c r="K291" s="15">
        <v>3.4999999999999996E-2</v>
      </c>
      <c r="L291" s="6">
        <v>9.3699999999999992</v>
      </c>
      <c r="M291" s="15">
        <v>49.81</v>
      </c>
      <c r="N291" s="6">
        <v>0.21600000000000003</v>
      </c>
      <c r="O291" s="15">
        <v>0.41600000000000004</v>
      </c>
      <c r="P291" s="158" t="s">
        <v>227</v>
      </c>
    </row>
    <row r="292" spans="1:18" ht="47.25" x14ac:dyDescent="0.25">
      <c r="A292" s="13" t="s">
        <v>271</v>
      </c>
      <c r="B292" s="44"/>
      <c r="C292" s="38" t="s">
        <v>200</v>
      </c>
      <c r="D292" s="6">
        <v>3.5254000000000003</v>
      </c>
      <c r="E292" s="15">
        <v>7.9042000000000003</v>
      </c>
      <c r="F292" s="6">
        <v>9.1380999999999997</v>
      </c>
      <c r="G292" s="15">
        <v>128.61000000000001</v>
      </c>
      <c r="H292" s="6">
        <v>6.4899999999999999E-2</v>
      </c>
      <c r="I292" s="15">
        <v>15.927199999999999</v>
      </c>
      <c r="J292" s="6">
        <v>14.378</v>
      </c>
      <c r="K292" s="15">
        <v>2.4041999999999999</v>
      </c>
      <c r="L292" s="6">
        <v>63.112200000000001</v>
      </c>
      <c r="M292" s="15">
        <v>66.551000000000002</v>
      </c>
      <c r="N292" s="6">
        <v>24.6112</v>
      </c>
      <c r="O292" s="15">
        <v>0.96819999999999995</v>
      </c>
      <c r="P292" s="158" t="s">
        <v>228</v>
      </c>
    </row>
    <row r="293" spans="1:18" x14ac:dyDescent="0.25">
      <c r="A293" s="13" t="s">
        <v>76</v>
      </c>
      <c r="B293" s="44"/>
      <c r="C293" s="38" t="s">
        <v>207</v>
      </c>
      <c r="D293" s="6">
        <v>14.54</v>
      </c>
      <c r="E293" s="15">
        <v>13.6</v>
      </c>
      <c r="F293" s="6">
        <v>9.0399999999999991</v>
      </c>
      <c r="G293" s="15">
        <v>216.25</v>
      </c>
      <c r="H293" s="6">
        <v>0.04</v>
      </c>
      <c r="I293" s="15">
        <v>1.02</v>
      </c>
      <c r="J293" s="6">
        <v>39.799999999999997</v>
      </c>
      <c r="K293" s="15">
        <v>0.22</v>
      </c>
      <c r="L293" s="6">
        <v>46.02</v>
      </c>
      <c r="M293" s="15">
        <v>104.1</v>
      </c>
      <c r="N293" s="6">
        <v>14.42</v>
      </c>
      <c r="O293" s="15">
        <v>1.1199999999999999</v>
      </c>
      <c r="P293" s="158" t="s">
        <v>229</v>
      </c>
    </row>
    <row r="294" spans="1:18" x14ac:dyDescent="0.25">
      <c r="A294" s="13" t="s">
        <v>77</v>
      </c>
      <c r="B294" s="44"/>
      <c r="C294" s="38" t="s">
        <v>111</v>
      </c>
      <c r="D294" s="6">
        <v>4.4211999999999998</v>
      </c>
      <c r="E294" s="15">
        <v>10.0794</v>
      </c>
      <c r="F294" s="6">
        <v>44.090799999999994</v>
      </c>
      <c r="G294" s="15">
        <v>284.64</v>
      </c>
      <c r="H294" s="6">
        <v>3.0599999999999999E-2</v>
      </c>
      <c r="I294" s="15">
        <v>0</v>
      </c>
      <c r="J294" s="6">
        <v>20</v>
      </c>
      <c r="K294" s="15">
        <v>0.38839999999999997</v>
      </c>
      <c r="L294" s="6">
        <v>2.8380000000000001</v>
      </c>
      <c r="M294" s="15">
        <v>74.634</v>
      </c>
      <c r="N294" s="6">
        <v>19.602</v>
      </c>
      <c r="O294" s="15">
        <v>0.64180000000000004</v>
      </c>
      <c r="P294" s="158" t="s">
        <v>230</v>
      </c>
    </row>
    <row r="295" spans="1:18" ht="17.25" customHeight="1" x14ac:dyDescent="0.25">
      <c r="A295" s="13" t="s">
        <v>12</v>
      </c>
      <c r="B295" s="4"/>
      <c r="C295" s="14">
        <v>200</v>
      </c>
      <c r="D295" s="49">
        <v>0.67800000000000005</v>
      </c>
      <c r="E295" s="23">
        <v>0.27800000000000002</v>
      </c>
      <c r="F295" s="65">
        <v>20.76</v>
      </c>
      <c r="G295" s="66">
        <v>88.2</v>
      </c>
      <c r="H295" s="6">
        <v>1.2E-2</v>
      </c>
      <c r="I295" s="15">
        <v>100</v>
      </c>
      <c r="J295" s="6">
        <v>0</v>
      </c>
      <c r="K295" s="15">
        <v>0.76</v>
      </c>
      <c r="L295" s="6">
        <v>21.34</v>
      </c>
      <c r="M295" s="15">
        <v>3.44</v>
      </c>
      <c r="N295" s="6">
        <v>3.44</v>
      </c>
      <c r="O295" s="15">
        <v>0.63400000000000001</v>
      </c>
      <c r="P295" s="178" t="s">
        <v>171</v>
      </c>
    </row>
    <row r="296" spans="1:18" ht="17.25" customHeight="1" x14ac:dyDescent="0.25">
      <c r="A296" s="13" t="s">
        <v>11</v>
      </c>
      <c r="B296" s="4"/>
      <c r="C296" s="38">
        <v>60</v>
      </c>
      <c r="D296" s="6">
        <v>3.96</v>
      </c>
      <c r="E296" s="15">
        <v>0.72</v>
      </c>
      <c r="F296" s="6">
        <v>23.76</v>
      </c>
      <c r="G296" s="15">
        <v>118.80000000000001</v>
      </c>
      <c r="H296" s="6">
        <v>0.10200000000000002</v>
      </c>
      <c r="I296" s="15"/>
      <c r="J296" s="6"/>
      <c r="K296" s="15">
        <v>0.84</v>
      </c>
      <c r="L296" s="6">
        <v>17.400000000000002</v>
      </c>
      <c r="M296" s="15">
        <v>90.000000000000014</v>
      </c>
      <c r="N296" s="6">
        <v>28.200000000000006</v>
      </c>
      <c r="O296" s="15">
        <v>2.3400000000000003</v>
      </c>
      <c r="P296" s="158" t="s">
        <v>143</v>
      </c>
    </row>
    <row r="297" spans="1:18" ht="17.25" customHeight="1" thickBot="1" x14ac:dyDescent="0.3">
      <c r="A297" s="13" t="s">
        <v>25</v>
      </c>
      <c r="B297" s="4"/>
      <c r="C297" s="14">
        <v>50</v>
      </c>
      <c r="D297" s="6">
        <v>3.8</v>
      </c>
      <c r="E297" s="15">
        <v>0.4</v>
      </c>
      <c r="F297" s="6">
        <v>24.6</v>
      </c>
      <c r="G297" s="15">
        <v>117.5</v>
      </c>
      <c r="H297" s="6">
        <v>5.5000000000000007E-2</v>
      </c>
      <c r="I297" s="15">
        <v>0</v>
      </c>
      <c r="J297" s="6">
        <v>0</v>
      </c>
      <c r="K297" s="15">
        <v>0.55000000000000004</v>
      </c>
      <c r="L297" s="6">
        <v>10</v>
      </c>
      <c r="M297" s="15">
        <v>32.5</v>
      </c>
      <c r="N297" s="6">
        <v>7.0000000000000009</v>
      </c>
      <c r="O297" s="15">
        <v>0.55000000000000016</v>
      </c>
      <c r="P297" s="178" t="s">
        <v>133</v>
      </c>
    </row>
    <row r="298" spans="1:18" ht="17.25" customHeight="1" thickBot="1" x14ac:dyDescent="0.3">
      <c r="A298" s="114" t="s">
        <v>114</v>
      </c>
      <c r="B298" s="95"/>
      <c r="C298" s="78">
        <v>966</v>
      </c>
      <c r="D298" s="17">
        <f>SUM(D291:D297)</f>
        <v>32.979599999999998</v>
      </c>
      <c r="E298" s="17">
        <f t="shared" ref="E298:O298" si="57">SUM(E291:E297)</f>
        <v>35.891599999999997</v>
      </c>
      <c r="F298" s="17">
        <f t="shared" si="57"/>
        <v>141.17789999999999</v>
      </c>
      <c r="G298" s="17">
        <f t="shared" si="57"/>
        <v>1027.6000000000001</v>
      </c>
      <c r="H298" s="17">
        <f t="shared" si="57"/>
        <v>0.3145</v>
      </c>
      <c r="I298" s="17">
        <f t="shared" si="57"/>
        <v>121.6032</v>
      </c>
      <c r="J298" s="17">
        <f t="shared" si="57"/>
        <v>88.177999999999997</v>
      </c>
      <c r="K298" s="17">
        <f t="shared" si="57"/>
        <v>5.1975999999999996</v>
      </c>
      <c r="L298" s="17">
        <f t="shared" si="57"/>
        <v>170.08020000000002</v>
      </c>
      <c r="M298" s="17">
        <f t="shared" si="57"/>
        <v>421.03500000000003</v>
      </c>
      <c r="N298" s="17">
        <f t="shared" si="57"/>
        <v>97.489199999999997</v>
      </c>
      <c r="O298" s="17">
        <f t="shared" si="57"/>
        <v>6.67</v>
      </c>
      <c r="P298" s="177"/>
      <c r="Q298" s="118">
        <f>G298/2720</f>
        <v>0.37779411764705889</v>
      </c>
      <c r="R298" s="129" t="s">
        <v>263</v>
      </c>
    </row>
    <row r="299" spans="1:18" ht="17.25" customHeight="1" thickBot="1" x14ac:dyDescent="0.3">
      <c r="A299" s="13" t="s">
        <v>314</v>
      </c>
      <c r="B299" s="44"/>
      <c r="C299" s="162">
        <v>500</v>
      </c>
      <c r="D299" s="161">
        <v>0</v>
      </c>
      <c r="E299" s="160">
        <v>0</v>
      </c>
      <c r="F299" s="159">
        <v>0</v>
      </c>
      <c r="G299" s="161">
        <v>0</v>
      </c>
      <c r="H299" s="161">
        <v>0</v>
      </c>
      <c r="I299" s="161">
        <v>0</v>
      </c>
      <c r="J299" s="161">
        <v>0</v>
      </c>
      <c r="K299" s="161">
        <v>0</v>
      </c>
      <c r="L299" s="161">
        <v>0</v>
      </c>
      <c r="M299" s="161">
        <v>0</v>
      </c>
      <c r="N299" s="161">
        <v>0</v>
      </c>
      <c r="O299" s="161">
        <v>0</v>
      </c>
      <c r="P299" s="177"/>
      <c r="R299" s="129"/>
    </row>
    <row r="300" spans="1:18" ht="17.25" customHeight="1" thickBot="1" x14ac:dyDescent="0.3">
      <c r="A300" s="114" t="s">
        <v>123</v>
      </c>
      <c r="B300" s="95"/>
      <c r="C300" s="78">
        <f>C285+C288+C298+C299</f>
        <v>2271</v>
      </c>
      <c r="D300" s="17">
        <f t="shared" ref="D300:O300" si="58">D285+D288+D298+D299</f>
        <v>60.894599999999997</v>
      </c>
      <c r="E300" s="17">
        <f t="shared" si="58"/>
        <v>67.4285</v>
      </c>
      <c r="F300" s="17">
        <f t="shared" si="58"/>
        <v>233.32389999999998</v>
      </c>
      <c r="G300" s="17">
        <f t="shared" si="58"/>
        <v>1780.21</v>
      </c>
      <c r="H300" s="17">
        <f t="shared" si="58"/>
        <v>0.60313103448275862</v>
      </c>
      <c r="I300" s="17">
        <f t="shared" si="58"/>
        <v>137.84302758620689</v>
      </c>
      <c r="J300" s="17">
        <f t="shared" si="58"/>
        <v>592.43662068965523</v>
      </c>
      <c r="K300" s="17">
        <f t="shared" si="58"/>
        <v>8.1476000000000006</v>
      </c>
      <c r="L300" s="17">
        <f t="shared" si="58"/>
        <v>525.867475862069</v>
      </c>
      <c r="M300" s="17">
        <f t="shared" si="58"/>
        <v>908.5254827586208</v>
      </c>
      <c r="N300" s="17">
        <f t="shared" si="58"/>
        <v>164.01644137931035</v>
      </c>
      <c r="O300" s="17">
        <f t="shared" si="58"/>
        <v>18.020241379310345</v>
      </c>
      <c r="P300" s="177"/>
      <c r="Q300" s="118">
        <f>G300/2720</f>
        <v>0.6544889705882353</v>
      </c>
      <c r="R300" s="126" t="s">
        <v>264</v>
      </c>
    </row>
    <row r="301" spans="1:18" x14ac:dyDescent="0.25">
      <c r="A301" s="33"/>
      <c r="B301" s="44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  <c r="N301" s="51"/>
      <c r="O301" s="51"/>
      <c r="P301" s="200"/>
    </row>
    <row r="302" spans="1:18" ht="16.5" thickBot="1" x14ac:dyDescent="0.3">
      <c r="A302" s="70" t="s">
        <v>9</v>
      </c>
      <c r="B302" s="44"/>
      <c r="C302" s="75"/>
      <c r="P302" s="174"/>
    </row>
    <row r="303" spans="1:18" ht="15.75" customHeight="1" x14ac:dyDescent="0.25">
      <c r="A303" s="2" t="s">
        <v>93</v>
      </c>
      <c r="B303" s="77"/>
      <c r="C303" s="36" t="s">
        <v>94</v>
      </c>
      <c r="D303" s="226" t="s">
        <v>95</v>
      </c>
      <c r="E303" s="227"/>
      <c r="F303" s="228"/>
      <c r="G303" s="19" t="s">
        <v>96</v>
      </c>
      <c r="H303" s="239" t="s">
        <v>97</v>
      </c>
      <c r="I303" s="236" t="s">
        <v>98</v>
      </c>
      <c r="J303" s="242" t="s">
        <v>99</v>
      </c>
      <c r="K303" s="236" t="s">
        <v>100</v>
      </c>
      <c r="L303" s="242" t="s">
        <v>101</v>
      </c>
      <c r="M303" s="236" t="s">
        <v>102</v>
      </c>
      <c r="N303" s="236" t="s">
        <v>103</v>
      </c>
      <c r="O303" s="233" t="s">
        <v>104</v>
      </c>
      <c r="P303" s="175" t="s">
        <v>115</v>
      </c>
    </row>
    <row r="304" spans="1:18" ht="16.5" thickBot="1" x14ac:dyDescent="0.3">
      <c r="A304" s="13" t="s">
        <v>105</v>
      </c>
      <c r="B304" s="4"/>
      <c r="C304" s="37" t="s">
        <v>106</v>
      </c>
      <c r="D304" s="229"/>
      <c r="E304" s="230"/>
      <c r="F304" s="231"/>
      <c r="G304" s="15" t="s">
        <v>118</v>
      </c>
      <c r="H304" s="240"/>
      <c r="I304" s="237"/>
      <c r="J304" s="243"/>
      <c r="K304" s="237"/>
      <c r="L304" s="243"/>
      <c r="M304" s="237"/>
      <c r="N304" s="237"/>
      <c r="O304" s="234"/>
      <c r="P304" s="158" t="s">
        <v>116</v>
      </c>
    </row>
    <row r="305" spans="1:18" ht="16.5" thickBot="1" x14ac:dyDescent="0.3">
      <c r="A305" s="8"/>
      <c r="B305" s="88"/>
      <c r="C305" s="52"/>
      <c r="D305" s="9" t="s">
        <v>107</v>
      </c>
      <c r="E305" s="9" t="s">
        <v>108</v>
      </c>
      <c r="F305" s="47" t="s">
        <v>109</v>
      </c>
      <c r="G305" s="9" t="s">
        <v>110</v>
      </c>
      <c r="H305" s="241"/>
      <c r="I305" s="238"/>
      <c r="J305" s="244"/>
      <c r="K305" s="238"/>
      <c r="L305" s="244"/>
      <c r="M305" s="238"/>
      <c r="N305" s="238"/>
      <c r="O305" s="235"/>
      <c r="P305" s="176"/>
    </row>
    <row r="306" spans="1:18" ht="17.25" customHeight="1" x14ac:dyDescent="0.25">
      <c r="A306" s="2"/>
      <c r="B306" s="11" t="s">
        <v>5</v>
      </c>
      <c r="C306" s="36"/>
      <c r="D306" s="7"/>
      <c r="E306" s="19"/>
      <c r="F306" s="28"/>
      <c r="G306" s="15"/>
      <c r="H306" s="111"/>
      <c r="I306" s="19"/>
      <c r="J306" s="112"/>
      <c r="K306" s="19"/>
      <c r="L306" s="112"/>
      <c r="M306" s="19"/>
      <c r="N306" s="19"/>
      <c r="O306" s="112"/>
      <c r="P306" s="175"/>
    </row>
    <row r="307" spans="1:18" ht="17.25" customHeight="1" x14ac:dyDescent="0.25">
      <c r="A307" s="13" t="s">
        <v>57</v>
      </c>
      <c r="B307" s="44"/>
      <c r="C307" s="37" t="s">
        <v>58</v>
      </c>
      <c r="D307" s="7">
        <v>2.33</v>
      </c>
      <c r="E307" s="15">
        <v>8.1199999999999992</v>
      </c>
      <c r="F307" s="28">
        <v>15.549999999999997</v>
      </c>
      <c r="G307" s="7">
        <v>144.59999999999997</v>
      </c>
      <c r="H307" s="7">
        <v>3.2999999999999988E-2</v>
      </c>
      <c r="I307" s="15">
        <v>0</v>
      </c>
      <c r="J307" s="6">
        <v>40</v>
      </c>
      <c r="K307" s="15">
        <v>0.62</v>
      </c>
      <c r="L307" s="6">
        <v>8.1</v>
      </c>
      <c r="M307" s="15">
        <v>22.5</v>
      </c>
      <c r="N307" s="15">
        <v>3.9</v>
      </c>
      <c r="O307" s="6">
        <v>0.38</v>
      </c>
      <c r="P307" s="158" t="s">
        <v>131</v>
      </c>
      <c r="Q307" s="119"/>
    </row>
    <row r="308" spans="1:18" ht="17.25" customHeight="1" x14ac:dyDescent="0.25">
      <c r="A308" s="13" t="s">
        <v>26</v>
      </c>
      <c r="B308" s="44"/>
      <c r="C308" s="37">
        <v>180</v>
      </c>
      <c r="D308" s="7">
        <v>7.8</v>
      </c>
      <c r="E308" s="15">
        <v>4.6900000000000004</v>
      </c>
      <c r="F308" s="28">
        <v>30.16</v>
      </c>
      <c r="G308" s="7">
        <v>168.84</v>
      </c>
      <c r="H308" s="7">
        <v>0.16200000000000003</v>
      </c>
      <c r="I308" s="15">
        <v>0.8640000000000001</v>
      </c>
      <c r="J308" s="6">
        <v>13.320000000000004</v>
      </c>
      <c r="K308" s="15">
        <v>0.46200000000000008</v>
      </c>
      <c r="L308" s="6">
        <v>132.49800000000002</v>
      </c>
      <c r="M308" s="15">
        <v>208.78200000000007</v>
      </c>
      <c r="N308" s="15">
        <v>63.738000000000014</v>
      </c>
      <c r="O308" s="6">
        <v>1.5420000000000003</v>
      </c>
      <c r="P308" s="158" t="s">
        <v>222</v>
      </c>
      <c r="Q308" s="119"/>
    </row>
    <row r="309" spans="1:18" ht="17.25" customHeight="1" x14ac:dyDescent="0.25">
      <c r="A309" s="13" t="s">
        <v>49</v>
      </c>
      <c r="B309" s="44"/>
      <c r="C309" s="37" t="s">
        <v>161</v>
      </c>
      <c r="D309" s="7">
        <v>2.4249999999999998</v>
      </c>
      <c r="E309" s="15">
        <v>4.9525499999999996</v>
      </c>
      <c r="F309" s="28">
        <v>13.747749999999998</v>
      </c>
      <c r="G309" s="7">
        <v>99.14</v>
      </c>
      <c r="H309" s="7">
        <v>4.859999999999999E-2</v>
      </c>
      <c r="I309" s="15">
        <v>0</v>
      </c>
      <c r="J309" s="6">
        <v>29.134999999999998</v>
      </c>
      <c r="K309" s="15">
        <v>0.72500000000000009</v>
      </c>
      <c r="L309" s="6">
        <v>11.01135</v>
      </c>
      <c r="M309" s="15">
        <v>29.904000000000003</v>
      </c>
      <c r="N309" s="15">
        <v>8.5887000000000011</v>
      </c>
      <c r="O309" s="6">
        <v>0.50050000000000006</v>
      </c>
      <c r="P309" s="158" t="s">
        <v>162</v>
      </c>
      <c r="Q309" s="119"/>
    </row>
    <row r="310" spans="1:18" ht="17.25" customHeight="1" x14ac:dyDescent="0.25">
      <c r="A310" s="13" t="s">
        <v>30</v>
      </c>
      <c r="B310" s="44"/>
      <c r="C310" s="37" t="s">
        <v>175</v>
      </c>
      <c r="D310" s="7">
        <v>3.1659999999999999</v>
      </c>
      <c r="E310" s="15">
        <v>2.6780000000000004</v>
      </c>
      <c r="F310" s="28">
        <v>5.9660000000000011</v>
      </c>
      <c r="G310" s="7">
        <v>60.600000000000009</v>
      </c>
      <c r="H310" s="7">
        <v>4.4000000000000004E-2</v>
      </c>
      <c r="I310" s="15">
        <v>1.3</v>
      </c>
      <c r="J310" s="6">
        <v>20</v>
      </c>
      <c r="K310" s="15">
        <v>0</v>
      </c>
      <c r="L310" s="6">
        <v>125.48</v>
      </c>
      <c r="M310" s="15">
        <v>90</v>
      </c>
      <c r="N310" s="15">
        <v>14</v>
      </c>
      <c r="O310" s="6">
        <v>0.10400000000000001</v>
      </c>
      <c r="P310" s="158" t="s">
        <v>176</v>
      </c>
      <c r="Q310" s="119"/>
    </row>
    <row r="311" spans="1:18" x14ac:dyDescent="0.25">
      <c r="A311" s="13" t="s">
        <v>45</v>
      </c>
      <c r="B311" s="4"/>
      <c r="C311" s="37">
        <v>120</v>
      </c>
      <c r="D311" s="7">
        <v>0.48</v>
      </c>
      <c r="E311" s="15">
        <v>0.48</v>
      </c>
      <c r="F311" s="15">
        <v>11.759999999999998</v>
      </c>
      <c r="G311" s="15">
        <v>56.399999999999984</v>
      </c>
      <c r="H311" s="5">
        <v>3.599999999999999E-2</v>
      </c>
      <c r="I311" s="14">
        <v>11.999999999999996</v>
      </c>
      <c r="J311" s="42">
        <v>0</v>
      </c>
      <c r="K311" s="14">
        <v>0.24</v>
      </c>
      <c r="L311" s="42">
        <v>19.2</v>
      </c>
      <c r="M311" s="14">
        <v>13.2</v>
      </c>
      <c r="N311" s="14">
        <v>10.799999999999999</v>
      </c>
      <c r="O311" s="42">
        <v>2.6399999999999997</v>
      </c>
      <c r="P311" s="158" t="s">
        <v>134</v>
      </c>
      <c r="Q311" s="119"/>
    </row>
    <row r="312" spans="1:18" ht="24.75" thickBot="1" x14ac:dyDescent="0.3">
      <c r="A312" s="13" t="s">
        <v>27</v>
      </c>
      <c r="B312" s="44"/>
      <c r="C312" s="37">
        <v>30</v>
      </c>
      <c r="D312" s="7">
        <v>2.25</v>
      </c>
      <c r="E312" s="15">
        <v>0.87</v>
      </c>
      <c r="F312" s="28">
        <v>15.419999999999998</v>
      </c>
      <c r="G312" s="7">
        <v>78.599999999999994</v>
      </c>
      <c r="H312" s="7">
        <v>3.3000000000000002E-2</v>
      </c>
      <c r="I312" s="15">
        <v>0</v>
      </c>
      <c r="J312" s="6">
        <v>0</v>
      </c>
      <c r="K312" s="15">
        <v>0.51</v>
      </c>
      <c r="L312" s="6">
        <v>5.7</v>
      </c>
      <c r="M312" s="15">
        <v>19.5</v>
      </c>
      <c r="N312" s="15">
        <v>3.9</v>
      </c>
      <c r="O312" s="6">
        <v>0.36</v>
      </c>
      <c r="P312" s="158" t="s">
        <v>133</v>
      </c>
      <c r="Q312" s="119"/>
    </row>
    <row r="313" spans="1:18" ht="16.5" thickBot="1" x14ac:dyDescent="0.3">
      <c r="A313" s="114" t="s">
        <v>112</v>
      </c>
      <c r="B313" s="93"/>
      <c r="C313" s="53">
        <v>620</v>
      </c>
      <c r="D313" s="17">
        <f>SUM(D307:D312)</f>
        <v>18.451000000000001</v>
      </c>
      <c r="E313" s="17">
        <f t="shared" ref="E313:O313" si="59">SUM(E307:E312)</f>
        <v>21.79055</v>
      </c>
      <c r="F313" s="17">
        <f t="shared" si="59"/>
        <v>92.603749999999977</v>
      </c>
      <c r="G313" s="17">
        <f t="shared" si="59"/>
        <v>608.17999999999995</v>
      </c>
      <c r="H313" s="17">
        <f t="shared" si="59"/>
        <v>0.35659999999999992</v>
      </c>
      <c r="I313" s="17">
        <f t="shared" si="59"/>
        <v>14.163999999999996</v>
      </c>
      <c r="J313" s="17">
        <f t="shared" si="59"/>
        <v>102.45500000000001</v>
      </c>
      <c r="K313" s="17">
        <f t="shared" si="59"/>
        <v>2.5570000000000004</v>
      </c>
      <c r="L313" s="17">
        <f t="shared" si="59"/>
        <v>301.98935</v>
      </c>
      <c r="M313" s="17">
        <f t="shared" si="59"/>
        <v>383.88600000000008</v>
      </c>
      <c r="N313" s="17">
        <f t="shared" si="59"/>
        <v>104.92670000000003</v>
      </c>
      <c r="O313" s="17">
        <f t="shared" si="59"/>
        <v>5.5265000000000004</v>
      </c>
      <c r="P313" s="177"/>
    </row>
    <row r="314" spans="1:18" x14ac:dyDescent="0.25">
      <c r="A314" s="2"/>
      <c r="B314" s="11" t="s">
        <v>113</v>
      </c>
      <c r="C314" s="37"/>
      <c r="D314" s="7"/>
      <c r="E314" s="19"/>
      <c r="F314" s="6"/>
      <c r="G314" s="19"/>
      <c r="H314" s="6"/>
      <c r="I314" s="15"/>
      <c r="J314" s="6"/>
      <c r="K314" s="15"/>
      <c r="L314" s="6"/>
      <c r="M314" s="15"/>
      <c r="N314" s="15"/>
      <c r="O314" s="6"/>
      <c r="P314" s="175"/>
    </row>
    <row r="315" spans="1:18" s="63" customFormat="1" ht="16.5" thickBot="1" x14ac:dyDescent="0.3">
      <c r="A315" s="13" t="s">
        <v>53</v>
      </c>
      <c r="B315" s="44"/>
      <c r="C315" s="37">
        <v>200</v>
      </c>
      <c r="D315" s="6">
        <v>5.8</v>
      </c>
      <c r="E315" s="15">
        <v>5</v>
      </c>
      <c r="F315" s="15">
        <v>9.6</v>
      </c>
      <c r="G315" s="28">
        <v>107</v>
      </c>
      <c r="H315" s="6">
        <v>3.5999999999999997E-2</v>
      </c>
      <c r="I315" s="15">
        <v>6.3E-2</v>
      </c>
      <c r="J315" s="6">
        <v>36</v>
      </c>
      <c r="K315" s="15">
        <v>0</v>
      </c>
      <c r="L315" s="6">
        <v>223.2</v>
      </c>
      <c r="M315" s="15">
        <v>165.6</v>
      </c>
      <c r="N315" s="15">
        <v>25.2</v>
      </c>
      <c r="O315" s="6">
        <v>0.18</v>
      </c>
      <c r="P315" s="158" t="s">
        <v>178</v>
      </c>
      <c r="Q315" s="103"/>
    </row>
    <row r="316" spans="1:18" s="18" customFormat="1" ht="16.5" thickBot="1" x14ac:dyDescent="0.3">
      <c r="A316" s="114" t="s">
        <v>112</v>
      </c>
      <c r="B316" s="94"/>
      <c r="C316" s="16">
        <f>C315</f>
        <v>200</v>
      </c>
      <c r="D316" s="16">
        <f t="shared" ref="D316:G316" si="60">D315</f>
        <v>5.8</v>
      </c>
      <c r="E316" s="16">
        <f t="shared" si="60"/>
        <v>5</v>
      </c>
      <c r="F316" s="16">
        <f t="shared" si="60"/>
        <v>9.6</v>
      </c>
      <c r="G316" s="16">
        <f t="shared" si="60"/>
        <v>107</v>
      </c>
      <c r="H316" s="17">
        <f>H315</f>
        <v>3.5999999999999997E-2</v>
      </c>
      <c r="I316" s="17">
        <f t="shared" ref="I316:O316" si="61">I315</f>
        <v>6.3E-2</v>
      </c>
      <c r="J316" s="17">
        <f t="shared" si="61"/>
        <v>36</v>
      </c>
      <c r="K316" s="17">
        <f t="shared" si="61"/>
        <v>0</v>
      </c>
      <c r="L316" s="17">
        <f t="shared" si="61"/>
        <v>223.2</v>
      </c>
      <c r="M316" s="17">
        <f t="shared" si="61"/>
        <v>165.6</v>
      </c>
      <c r="N316" s="17">
        <f t="shared" si="61"/>
        <v>25.2</v>
      </c>
      <c r="O316" s="17">
        <f t="shared" si="61"/>
        <v>0.18</v>
      </c>
      <c r="P316" s="177"/>
      <c r="Q316" s="118"/>
    </row>
    <row r="317" spans="1:18" s="18" customFormat="1" ht="24.75" thickBot="1" x14ac:dyDescent="0.3">
      <c r="A317" s="224" t="s">
        <v>298</v>
      </c>
      <c r="B317" s="225"/>
      <c r="C317" s="147">
        <f>C313+C316</f>
        <v>820</v>
      </c>
      <c r="D317" s="80">
        <f t="shared" ref="D317:O317" si="62">D313+D316</f>
        <v>24.251000000000001</v>
      </c>
      <c r="E317" s="80">
        <f t="shared" si="62"/>
        <v>26.79055</v>
      </c>
      <c r="F317" s="80">
        <f t="shared" si="62"/>
        <v>102.20374999999997</v>
      </c>
      <c r="G317" s="80">
        <f t="shared" si="62"/>
        <v>715.18</v>
      </c>
      <c r="H317" s="80">
        <f t="shared" si="62"/>
        <v>0.39259999999999989</v>
      </c>
      <c r="I317" s="80">
        <f t="shared" si="62"/>
        <v>14.226999999999997</v>
      </c>
      <c r="J317" s="80">
        <f t="shared" si="62"/>
        <v>138.45500000000001</v>
      </c>
      <c r="K317" s="80">
        <f t="shared" si="62"/>
        <v>2.5570000000000004</v>
      </c>
      <c r="L317" s="80">
        <f t="shared" si="62"/>
        <v>525.18934999999999</v>
      </c>
      <c r="M317" s="80">
        <f t="shared" si="62"/>
        <v>549.4860000000001</v>
      </c>
      <c r="N317" s="80">
        <f t="shared" si="62"/>
        <v>130.12670000000003</v>
      </c>
      <c r="O317" s="80">
        <f t="shared" si="62"/>
        <v>5.7065000000000001</v>
      </c>
      <c r="P317" s="175"/>
      <c r="Q317" s="118">
        <f>G317/2720</f>
        <v>0.26293382352941175</v>
      </c>
      <c r="R317" s="126" t="s">
        <v>266</v>
      </c>
    </row>
    <row r="318" spans="1:18" x14ac:dyDescent="0.25">
      <c r="A318" s="2"/>
      <c r="B318" s="11" t="s">
        <v>10</v>
      </c>
      <c r="C318" s="12"/>
      <c r="D318" s="112"/>
      <c r="E318" s="19"/>
      <c r="F318" s="19"/>
      <c r="G318" s="113"/>
      <c r="H318" s="112"/>
      <c r="I318" s="19"/>
      <c r="J318" s="112"/>
      <c r="K318" s="19"/>
      <c r="L318" s="112"/>
      <c r="M318" s="19"/>
      <c r="N318" s="19"/>
      <c r="O318" s="112"/>
      <c r="P318" s="181"/>
    </row>
    <row r="319" spans="1:18" x14ac:dyDescent="0.25">
      <c r="A319" s="13" t="s">
        <v>66</v>
      </c>
      <c r="B319" s="44"/>
      <c r="C319" s="14">
        <v>100</v>
      </c>
      <c r="D319" s="6">
        <v>0.8</v>
      </c>
      <c r="E319" s="15">
        <v>0.1</v>
      </c>
      <c r="F319" s="15">
        <v>2.5</v>
      </c>
      <c r="G319" s="28">
        <v>14</v>
      </c>
      <c r="H319" s="6">
        <v>0.03</v>
      </c>
      <c r="I319" s="15">
        <v>10</v>
      </c>
      <c r="J319" s="6">
        <v>0</v>
      </c>
      <c r="K319" s="15">
        <v>0.1</v>
      </c>
      <c r="L319" s="6">
        <v>23</v>
      </c>
      <c r="M319" s="15">
        <v>42</v>
      </c>
      <c r="N319" s="15">
        <v>14</v>
      </c>
      <c r="O319" s="6">
        <v>0.6</v>
      </c>
      <c r="P319" s="187" t="s">
        <v>139</v>
      </c>
    </row>
    <row r="320" spans="1:18" ht="31.5" x14ac:dyDescent="0.25">
      <c r="A320" s="13" t="s">
        <v>278</v>
      </c>
      <c r="B320" s="44"/>
      <c r="C320" s="14" t="s">
        <v>299</v>
      </c>
      <c r="D320" s="6">
        <v>5.7516699999999998</v>
      </c>
      <c r="E320" s="15">
        <v>17.88203</v>
      </c>
      <c r="F320" s="15">
        <v>18.87445</v>
      </c>
      <c r="G320" s="28">
        <v>165.821</v>
      </c>
      <c r="H320" s="6">
        <v>0.11280999999999999</v>
      </c>
      <c r="I320" s="15">
        <v>5.8049999999999997</v>
      </c>
      <c r="J320" s="6">
        <v>23.25</v>
      </c>
      <c r="K320" s="15">
        <v>1.6954</v>
      </c>
      <c r="L320" s="6">
        <v>35.767199999999995</v>
      </c>
      <c r="M320" s="15">
        <v>95.067599999999999</v>
      </c>
      <c r="N320" s="15">
        <v>28.892000000000003</v>
      </c>
      <c r="O320" s="6">
        <v>1.3466</v>
      </c>
      <c r="P320" s="187" t="s">
        <v>231</v>
      </c>
    </row>
    <row r="321" spans="1:18" ht="31.5" x14ac:dyDescent="0.25">
      <c r="A321" s="13" t="s">
        <v>79</v>
      </c>
      <c r="B321" s="44"/>
      <c r="C321" s="14" t="s">
        <v>210</v>
      </c>
      <c r="D321" s="6">
        <v>10.0512</v>
      </c>
      <c r="E321" s="15">
        <v>9.7781333333333347</v>
      </c>
      <c r="F321" s="15">
        <v>10.309600000000003</v>
      </c>
      <c r="G321" s="28">
        <v>169.36000000000004</v>
      </c>
      <c r="H321" s="6">
        <v>5.8933333333333351E-2</v>
      </c>
      <c r="I321" s="15">
        <v>0.32773333333333332</v>
      </c>
      <c r="J321" s="6">
        <v>34.13333333333334</v>
      </c>
      <c r="K321" s="15">
        <v>0.6325333333333335</v>
      </c>
      <c r="L321" s="6">
        <v>30.970666666666666</v>
      </c>
      <c r="M321" s="15">
        <v>108.02933333333335</v>
      </c>
      <c r="N321" s="15">
        <v>19.512</v>
      </c>
      <c r="O321" s="6">
        <v>0.99226666666666674</v>
      </c>
      <c r="P321" s="187" t="s">
        <v>232</v>
      </c>
    </row>
    <row r="322" spans="1:18" x14ac:dyDescent="0.25">
      <c r="A322" s="13" t="s">
        <v>13</v>
      </c>
      <c r="B322" s="68"/>
      <c r="C322" s="14">
        <v>180</v>
      </c>
      <c r="D322" s="6">
        <v>10.523999999999999</v>
      </c>
      <c r="E322" s="15">
        <v>2.7600000000000007</v>
      </c>
      <c r="F322" s="15">
        <v>47.675999999999995</v>
      </c>
      <c r="G322" s="28">
        <v>256.8</v>
      </c>
      <c r="H322" s="6">
        <v>0.252</v>
      </c>
      <c r="I322" s="15"/>
      <c r="J322" s="6"/>
      <c r="K322" s="15">
        <v>0.46800000000000003</v>
      </c>
      <c r="L322" s="6">
        <v>28.788000000000004</v>
      </c>
      <c r="M322" s="15">
        <v>248.82</v>
      </c>
      <c r="N322" s="15">
        <v>168.624</v>
      </c>
      <c r="O322" s="6">
        <v>5.652000000000001</v>
      </c>
      <c r="P322" s="187" t="s">
        <v>233</v>
      </c>
    </row>
    <row r="323" spans="1:18" x14ac:dyDescent="0.25">
      <c r="A323" s="71" t="s">
        <v>24</v>
      </c>
      <c r="B323" s="4"/>
      <c r="C323" s="14">
        <v>180</v>
      </c>
      <c r="D323" s="6">
        <v>0.9</v>
      </c>
      <c r="E323" s="15">
        <v>0</v>
      </c>
      <c r="F323" s="6">
        <v>18.18</v>
      </c>
      <c r="G323" s="41">
        <v>76.319999999999993</v>
      </c>
      <c r="H323" s="42">
        <v>1.9799999999999998E-2</v>
      </c>
      <c r="I323" s="14">
        <v>3.5999999999999996</v>
      </c>
      <c r="J323" s="42">
        <v>0</v>
      </c>
      <c r="K323" s="14">
        <v>0.18000000000000002</v>
      </c>
      <c r="L323" s="42">
        <v>12.6</v>
      </c>
      <c r="M323" s="14">
        <v>12.6</v>
      </c>
      <c r="N323" s="14">
        <v>7.2</v>
      </c>
      <c r="O323" s="42">
        <v>2.52</v>
      </c>
      <c r="P323" s="158" t="s">
        <v>142</v>
      </c>
    </row>
    <row r="324" spans="1:18" ht="20.25" customHeight="1" x14ac:dyDescent="0.25">
      <c r="A324" s="13" t="s">
        <v>11</v>
      </c>
      <c r="B324" s="4"/>
      <c r="C324" s="14">
        <v>60</v>
      </c>
      <c r="D324" s="6">
        <v>3.96</v>
      </c>
      <c r="E324" s="15">
        <v>0.72</v>
      </c>
      <c r="F324" s="6">
        <v>23.76</v>
      </c>
      <c r="G324" s="15">
        <v>118.80000000000001</v>
      </c>
      <c r="H324" s="6">
        <v>0.10200000000000002</v>
      </c>
      <c r="I324" s="15"/>
      <c r="J324" s="6"/>
      <c r="K324" s="15">
        <v>0.84</v>
      </c>
      <c r="L324" s="6">
        <v>17.400000000000002</v>
      </c>
      <c r="M324" s="15">
        <v>90.000000000000014</v>
      </c>
      <c r="N324" s="15">
        <v>28.200000000000006</v>
      </c>
      <c r="O324" s="6">
        <v>2.3400000000000003</v>
      </c>
      <c r="P324" s="158" t="s">
        <v>143</v>
      </c>
    </row>
    <row r="325" spans="1:18" ht="20.25" customHeight="1" thickBot="1" x14ac:dyDescent="0.3">
      <c r="A325" s="13" t="s">
        <v>25</v>
      </c>
      <c r="B325" s="4"/>
      <c r="C325" s="14">
        <v>50</v>
      </c>
      <c r="D325" s="6">
        <v>3.8</v>
      </c>
      <c r="E325" s="15">
        <v>0.4</v>
      </c>
      <c r="F325" s="6">
        <v>24.6</v>
      </c>
      <c r="G325" s="15">
        <v>117.5</v>
      </c>
      <c r="H325" s="42">
        <v>5.5000000000000007E-2</v>
      </c>
      <c r="I325" s="14">
        <v>0</v>
      </c>
      <c r="J325" s="42">
        <v>0</v>
      </c>
      <c r="K325" s="14">
        <v>0.55000000000000004</v>
      </c>
      <c r="L325" s="42">
        <v>10</v>
      </c>
      <c r="M325" s="14">
        <v>32.5</v>
      </c>
      <c r="N325" s="14">
        <v>7.0000000000000009</v>
      </c>
      <c r="O325" s="42">
        <v>0.55000000000000016</v>
      </c>
      <c r="P325" s="158" t="s">
        <v>133</v>
      </c>
    </row>
    <row r="326" spans="1:18" ht="20.25" customHeight="1" thickBot="1" x14ac:dyDescent="0.3">
      <c r="A326" s="114" t="s">
        <v>112</v>
      </c>
      <c r="B326" s="93"/>
      <c r="C326" s="78">
        <v>951</v>
      </c>
      <c r="D326" s="17">
        <f>SUM(D319:D325)</f>
        <v>35.786869999999993</v>
      </c>
      <c r="E326" s="17">
        <f t="shared" ref="E326:O326" si="63">SUM(E319:E325)</f>
        <v>31.640163333333337</v>
      </c>
      <c r="F326" s="17">
        <f t="shared" si="63"/>
        <v>145.90005000000002</v>
      </c>
      <c r="G326" s="17">
        <f t="shared" si="63"/>
        <v>918.60099999999989</v>
      </c>
      <c r="H326" s="17">
        <f t="shared" si="63"/>
        <v>0.63054333333333334</v>
      </c>
      <c r="I326" s="17">
        <f t="shared" si="63"/>
        <v>19.732733333333336</v>
      </c>
      <c r="J326" s="17">
        <f t="shared" si="63"/>
        <v>57.38333333333334</v>
      </c>
      <c r="K326" s="17">
        <f t="shared" si="63"/>
        <v>4.465933333333334</v>
      </c>
      <c r="L326" s="17">
        <f t="shared" si="63"/>
        <v>158.52586666666667</v>
      </c>
      <c r="M326" s="17">
        <f t="shared" si="63"/>
        <v>629.01693333333344</v>
      </c>
      <c r="N326" s="17">
        <f t="shared" si="63"/>
        <v>273.428</v>
      </c>
      <c r="O326" s="17">
        <f t="shared" si="63"/>
        <v>14.000866666666667</v>
      </c>
      <c r="P326" s="177"/>
      <c r="Q326" s="118">
        <f>G326/2720</f>
        <v>0.3377209558823529</v>
      </c>
      <c r="R326" s="129" t="s">
        <v>263</v>
      </c>
    </row>
    <row r="327" spans="1:18" ht="20.25" customHeight="1" thickBot="1" x14ac:dyDescent="0.3">
      <c r="A327" s="13" t="s">
        <v>314</v>
      </c>
      <c r="B327" s="44"/>
      <c r="C327" s="162">
        <v>500</v>
      </c>
      <c r="D327" s="161">
        <v>0</v>
      </c>
      <c r="E327" s="160">
        <v>0</v>
      </c>
      <c r="F327" s="159">
        <v>0</v>
      </c>
      <c r="G327" s="161">
        <v>0</v>
      </c>
      <c r="H327" s="161">
        <v>0</v>
      </c>
      <c r="I327" s="161">
        <v>0</v>
      </c>
      <c r="J327" s="161">
        <v>0</v>
      </c>
      <c r="K327" s="161">
        <v>0</v>
      </c>
      <c r="L327" s="161">
        <v>0</v>
      </c>
      <c r="M327" s="161">
        <v>0</v>
      </c>
      <c r="N327" s="161">
        <v>0</v>
      </c>
      <c r="O327" s="161">
        <v>0</v>
      </c>
      <c r="P327" s="177"/>
      <c r="R327" s="129"/>
    </row>
    <row r="328" spans="1:18" ht="20.25" customHeight="1" thickBot="1" x14ac:dyDescent="0.3">
      <c r="A328" s="114" t="s">
        <v>114</v>
      </c>
      <c r="B328" s="95"/>
      <c r="C328" s="78">
        <f>C313+C316+C326+C327</f>
        <v>2271</v>
      </c>
      <c r="D328" s="17">
        <f>D313+D316+D326+D327</f>
        <v>60.037869999999998</v>
      </c>
      <c r="E328" s="17">
        <f t="shared" ref="E328:O328" si="64">E313+E316+E326+E327</f>
        <v>58.430713333333337</v>
      </c>
      <c r="F328" s="17">
        <f t="shared" si="64"/>
        <v>248.10379999999998</v>
      </c>
      <c r="G328" s="17">
        <f t="shared" si="64"/>
        <v>1633.7809999999999</v>
      </c>
      <c r="H328" s="17">
        <f t="shared" si="64"/>
        <v>1.0231433333333333</v>
      </c>
      <c r="I328" s="17">
        <f t="shared" si="64"/>
        <v>33.959733333333332</v>
      </c>
      <c r="J328" s="17">
        <f t="shared" si="64"/>
        <v>195.83833333333337</v>
      </c>
      <c r="K328" s="17">
        <f t="shared" si="64"/>
        <v>7.0229333333333344</v>
      </c>
      <c r="L328" s="17">
        <f t="shared" si="64"/>
        <v>683.71521666666672</v>
      </c>
      <c r="M328" s="17">
        <f t="shared" si="64"/>
        <v>1178.5029333333337</v>
      </c>
      <c r="N328" s="17">
        <f t="shared" si="64"/>
        <v>403.55470000000003</v>
      </c>
      <c r="O328" s="17">
        <f t="shared" si="64"/>
        <v>19.707366666666665</v>
      </c>
      <c r="P328" s="177"/>
      <c r="Q328" s="118">
        <f>G328/2720</f>
        <v>0.60065477941176471</v>
      </c>
      <c r="R328" s="126" t="s">
        <v>264</v>
      </c>
    </row>
    <row r="329" spans="1:18" x14ac:dyDescent="0.25">
      <c r="A329" s="116"/>
      <c r="B329" s="4"/>
      <c r="C329" s="7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182"/>
    </row>
    <row r="330" spans="1:18" ht="16.5" thickBot="1" x14ac:dyDescent="0.3">
      <c r="A330" s="70" t="s">
        <v>124</v>
      </c>
      <c r="B330" s="92"/>
      <c r="C330" s="75"/>
      <c r="P330" s="183"/>
    </row>
    <row r="331" spans="1:18" ht="15.75" customHeight="1" x14ac:dyDescent="0.25">
      <c r="A331" s="2" t="s">
        <v>93</v>
      </c>
      <c r="B331" s="77"/>
      <c r="C331" s="36" t="s">
        <v>94</v>
      </c>
      <c r="D331" s="226" t="s">
        <v>95</v>
      </c>
      <c r="E331" s="227"/>
      <c r="F331" s="228"/>
      <c r="G331" s="19" t="s">
        <v>96</v>
      </c>
      <c r="H331" s="239" t="s">
        <v>97</v>
      </c>
      <c r="I331" s="236" t="s">
        <v>98</v>
      </c>
      <c r="J331" s="236" t="s">
        <v>99</v>
      </c>
      <c r="K331" s="236" t="s">
        <v>100</v>
      </c>
      <c r="L331" s="242" t="s">
        <v>101</v>
      </c>
      <c r="M331" s="236" t="s">
        <v>102</v>
      </c>
      <c r="N331" s="236" t="s">
        <v>103</v>
      </c>
      <c r="O331" s="233" t="s">
        <v>104</v>
      </c>
      <c r="P331" s="175" t="s">
        <v>115</v>
      </c>
    </row>
    <row r="332" spans="1:18" ht="16.5" thickBot="1" x14ac:dyDescent="0.3">
      <c r="A332" s="13" t="s">
        <v>105</v>
      </c>
      <c r="B332" s="4"/>
      <c r="C332" s="37" t="s">
        <v>106</v>
      </c>
      <c r="D332" s="229"/>
      <c r="E332" s="230"/>
      <c r="F332" s="231"/>
      <c r="G332" s="15" t="s">
        <v>118</v>
      </c>
      <c r="H332" s="240"/>
      <c r="I332" s="237"/>
      <c r="J332" s="237"/>
      <c r="K332" s="237"/>
      <c r="L332" s="243"/>
      <c r="M332" s="237"/>
      <c r="N332" s="237"/>
      <c r="O332" s="234"/>
      <c r="P332" s="158" t="s">
        <v>116</v>
      </c>
    </row>
    <row r="333" spans="1:18" ht="16.5" thickBot="1" x14ac:dyDescent="0.3">
      <c r="A333" s="8"/>
      <c r="B333" s="88"/>
      <c r="C333" s="52"/>
      <c r="D333" s="9" t="s">
        <v>107</v>
      </c>
      <c r="E333" s="10" t="s">
        <v>108</v>
      </c>
      <c r="F333" s="9" t="s">
        <v>109</v>
      </c>
      <c r="G333" s="9" t="s">
        <v>110</v>
      </c>
      <c r="H333" s="241"/>
      <c r="I333" s="238"/>
      <c r="J333" s="238"/>
      <c r="K333" s="238"/>
      <c r="L333" s="244"/>
      <c r="M333" s="238"/>
      <c r="N333" s="238"/>
      <c r="O333" s="235"/>
      <c r="P333" s="176"/>
      <c r="Q333" s="119"/>
    </row>
    <row r="334" spans="1:18" x14ac:dyDescent="0.25">
      <c r="A334" s="2"/>
      <c r="B334" s="11" t="s">
        <v>5</v>
      </c>
      <c r="C334" s="36"/>
      <c r="D334" s="111"/>
      <c r="E334" s="19"/>
      <c r="F334" s="19"/>
      <c r="G334" s="111"/>
      <c r="H334" s="111"/>
      <c r="I334" s="19"/>
      <c r="J334" s="19"/>
      <c r="K334" s="19"/>
      <c r="L334" s="112"/>
      <c r="M334" s="19"/>
      <c r="N334" s="19"/>
      <c r="O334" s="112"/>
      <c r="P334" s="175"/>
      <c r="Q334" s="119"/>
    </row>
    <row r="335" spans="1:18" x14ac:dyDescent="0.25">
      <c r="A335" s="13" t="s">
        <v>57</v>
      </c>
      <c r="B335" s="44"/>
      <c r="C335" s="37" t="s">
        <v>58</v>
      </c>
      <c r="D335" s="7">
        <v>2.33</v>
      </c>
      <c r="E335" s="15">
        <v>8.1199999999999992</v>
      </c>
      <c r="F335" s="15">
        <v>15.549999999999997</v>
      </c>
      <c r="G335" s="7">
        <v>144.59999999999997</v>
      </c>
      <c r="H335" s="7">
        <v>3.2999999999999988E-2</v>
      </c>
      <c r="I335" s="15">
        <v>0</v>
      </c>
      <c r="J335" s="15">
        <v>40</v>
      </c>
      <c r="K335" s="15">
        <v>0.62</v>
      </c>
      <c r="L335" s="6">
        <v>8.1</v>
      </c>
      <c r="M335" s="15">
        <v>22.5</v>
      </c>
      <c r="N335" s="15">
        <v>3.9</v>
      </c>
      <c r="O335" s="6">
        <v>0.38</v>
      </c>
      <c r="P335" s="158" t="s">
        <v>131</v>
      </c>
      <c r="Q335" s="119"/>
    </row>
    <row r="336" spans="1:18" ht="31.5" x14ac:dyDescent="0.25">
      <c r="A336" s="13" t="s">
        <v>36</v>
      </c>
      <c r="B336" s="44"/>
      <c r="C336" s="37" t="s">
        <v>144</v>
      </c>
      <c r="D336" s="7">
        <v>11.9</v>
      </c>
      <c r="E336" s="15">
        <v>10.6</v>
      </c>
      <c r="F336" s="15">
        <v>34.89</v>
      </c>
      <c r="G336" s="7">
        <v>277.55</v>
      </c>
      <c r="H336" s="7">
        <v>6.0000000000000005E-2</v>
      </c>
      <c r="I336" s="15">
        <v>0.96000000000000008</v>
      </c>
      <c r="J336" s="15">
        <v>34.799999999999997</v>
      </c>
      <c r="K336" s="15">
        <v>0.17000000000000004</v>
      </c>
      <c r="L336" s="6">
        <v>129.46999999999997</v>
      </c>
      <c r="M336" s="15">
        <v>155.94</v>
      </c>
      <c r="N336" s="15">
        <v>36.46</v>
      </c>
      <c r="O336" s="6">
        <v>0.59</v>
      </c>
      <c r="P336" s="158" t="s">
        <v>234</v>
      </c>
      <c r="Q336" s="119"/>
    </row>
    <row r="337" spans="1:18" x14ac:dyDescent="0.25">
      <c r="A337" s="13" t="s">
        <v>31</v>
      </c>
      <c r="B337" s="44"/>
      <c r="C337" s="37" t="s">
        <v>130</v>
      </c>
      <c r="D337" s="7">
        <v>1.46</v>
      </c>
      <c r="E337" s="15">
        <v>1.0765</v>
      </c>
      <c r="F337" s="15">
        <v>11.959999999999999</v>
      </c>
      <c r="G337" s="7">
        <v>63.7</v>
      </c>
      <c r="H337" s="7">
        <v>1.7499999999999998E-2</v>
      </c>
      <c r="I337" s="15">
        <v>0.66999999999999993</v>
      </c>
      <c r="J337" s="15">
        <v>7.9999999999999982</v>
      </c>
      <c r="K337" s="15">
        <v>0</v>
      </c>
      <c r="L337" s="6">
        <v>63.015000000000001</v>
      </c>
      <c r="M337" s="15">
        <v>48.36</v>
      </c>
      <c r="N337" s="15">
        <v>12.2</v>
      </c>
      <c r="O337" s="6">
        <v>1.2999999999999996</v>
      </c>
      <c r="P337" s="158" t="s">
        <v>136</v>
      </c>
      <c r="Q337" s="119"/>
    </row>
    <row r="338" spans="1:18" x14ac:dyDescent="0.25">
      <c r="A338" s="13" t="s">
        <v>45</v>
      </c>
      <c r="B338" s="4"/>
      <c r="C338" s="37">
        <v>120</v>
      </c>
      <c r="D338" s="7">
        <v>0.48</v>
      </c>
      <c r="E338" s="15">
        <v>0.48</v>
      </c>
      <c r="F338" s="15">
        <v>11.759999999999998</v>
      </c>
      <c r="G338" s="7">
        <v>56.399999999999984</v>
      </c>
      <c r="H338" s="7">
        <v>3.599999999999999E-2</v>
      </c>
      <c r="I338" s="15">
        <v>11.999999999999996</v>
      </c>
      <c r="J338" s="15">
        <v>0</v>
      </c>
      <c r="K338" s="15">
        <v>0.24</v>
      </c>
      <c r="L338" s="6">
        <v>19.2</v>
      </c>
      <c r="M338" s="15">
        <v>13.2</v>
      </c>
      <c r="N338" s="15">
        <v>10.799999999999999</v>
      </c>
      <c r="O338" s="6">
        <v>2.6399999999999997</v>
      </c>
      <c r="P338" s="158" t="s">
        <v>134</v>
      </c>
      <c r="Q338" s="119"/>
    </row>
    <row r="339" spans="1:18" ht="21" customHeight="1" thickBot="1" x14ac:dyDescent="0.3">
      <c r="A339" s="13" t="s">
        <v>27</v>
      </c>
      <c r="B339" s="44"/>
      <c r="C339" s="37">
        <v>30</v>
      </c>
      <c r="D339" s="7">
        <v>2.25</v>
      </c>
      <c r="E339" s="15">
        <v>0.87</v>
      </c>
      <c r="F339" s="28">
        <v>15.419999999999998</v>
      </c>
      <c r="G339" s="7">
        <v>78.599999999999994</v>
      </c>
      <c r="H339" s="7">
        <v>3.3000000000000002E-2</v>
      </c>
      <c r="I339" s="15">
        <v>0</v>
      </c>
      <c r="J339" s="6">
        <v>0</v>
      </c>
      <c r="K339" s="15">
        <v>0.51</v>
      </c>
      <c r="L339" s="6">
        <v>5.7</v>
      </c>
      <c r="M339" s="15">
        <v>19.5</v>
      </c>
      <c r="N339" s="15">
        <v>3.9</v>
      </c>
      <c r="O339" s="6">
        <v>0.36</v>
      </c>
      <c r="P339" s="158" t="s">
        <v>133</v>
      </c>
      <c r="Q339" s="119"/>
    </row>
    <row r="340" spans="1:18" ht="16.5" thickBot="1" x14ac:dyDescent="0.3">
      <c r="A340" s="114" t="s">
        <v>112</v>
      </c>
      <c r="B340" s="95"/>
      <c r="C340" s="53">
        <v>595</v>
      </c>
      <c r="D340" s="32">
        <f>SUM(D335:D339)</f>
        <v>18.420000000000002</v>
      </c>
      <c r="E340" s="32">
        <f t="shared" ref="E340:O340" si="65">SUM(E335:E339)</f>
        <v>21.1465</v>
      </c>
      <c r="F340" s="32">
        <f t="shared" si="65"/>
        <v>89.58</v>
      </c>
      <c r="G340" s="32">
        <f t="shared" si="65"/>
        <v>620.85</v>
      </c>
      <c r="H340" s="32">
        <f t="shared" si="65"/>
        <v>0.17949999999999999</v>
      </c>
      <c r="I340" s="32">
        <f t="shared" si="65"/>
        <v>13.629999999999995</v>
      </c>
      <c r="J340" s="32">
        <f t="shared" si="65"/>
        <v>82.8</v>
      </c>
      <c r="K340" s="32">
        <f t="shared" si="65"/>
        <v>1.54</v>
      </c>
      <c r="L340" s="32">
        <f t="shared" si="65"/>
        <v>225.48499999999996</v>
      </c>
      <c r="M340" s="32">
        <f t="shared" si="65"/>
        <v>259.5</v>
      </c>
      <c r="N340" s="32">
        <f t="shared" si="65"/>
        <v>67.260000000000005</v>
      </c>
      <c r="O340" s="32">
        <f t="shared" si="65"/>
        <v>5.27</v>
      </c>
      <c r="P340" s="179"/>
      <c r="Q340" s="119"/>
    </row>
    <row r="341" spans="1:18" x14ac:dyDescent="0.25">
      <c r="A341" s="13"/>
      <c r="B341" s="44" t="s">
        <v>113</v>
      </c>
      <c r="C341" s="38"/>
      <c r="D341" s="15"/>
      <c r="E341" s="15"/>
      <c r="F341" s="15"/>
      <c r="G341" s="7"/>
      <c r="H341" s="7"/>
      <c r="I341" s="15"/>
      <c r="J341" s="15"/>
      <c r="K341" s="15"/>
      <c r="L341" s="6"/>
      <c r="M341" s="15"/>
      <c r="N341" s="15"/>
      <c r="O341" s="6"/>
      <c r="P341" s="158"/>
      <c r="Q341" s="119"/>
    </row>
    <row r="342" spans="1:18" ht="16.5" thickBot="1" x14ac:dyDescent="0.3">
      <c r="A342" s="13" t="s">
        <v>54</v>
      </c>
      <c r="B342" s="4"/>
      <c r="C342" s="37">
        <v>200</v>
      </c>
      <c r="D342" s="6">
        <v>5.8</v>
      </c>
      <c r="E342" s="15">
        <v>5</v>
      </c>
      <c r="F342" s="6">
        <v>9.6</v>
      </c>
      <c r="G342" s="15">
        <v>107</v>
      </c>
      <c r="H342" s="6">
        <v>0.08</v>
      </c>
      <c r="I342" s="15">
        <v>2.6</v>
      </c>
      <c r="J342" s="15">
        <v>40</v>
      </c>
      <c r="K342" s="15"/>
      <c r="L342" s="6">
        <v>240</v>
      </c>
      <c r="M342" s="15">
        <v>180</v>
      </c>
      <c r="N342" s="15">
        <v>28</v>
      </c>
      <c r="O342" s="6">
        <v>0.2</v>
      </c>
      <c r="P342" s="178" t="s">
        <v>137</v>
      </c>
      <c r="Q342" s="119"/>
    </row>
    <row r="343" spans="1:18" ht="16.5" thickBot="1" x14ac:dyDescent="0.3">
      <c r="A343" s="114" t="s">
        <v>112</v>
      </c>
      <c r="B343" s="94"/>
      <c r="C343" s="16">
        <f>C342</f>
        <v>200</v>
      </c>
      <c r="D343" s="16">
        <f t="shared" ref="D343:G343" si="66">D342</f>
        <v>5.8</v>
      </c>
      <c r="E343" s="16">
        <f t="shared" si="66"/>
        <v>5</v>
      </c>
      <c r="F343" s="16">
        <f t="shared" si="66"/>
        <v>9.6</v>
      </c>
      <c r="G343" s="16">
        <f t="shared" si="66"/>
        <v>107</v>
      </c>
      <c r="H343" s="17">
        <f t="shared" ref="H343:O343" si="67">SUM(H342:H342)</f>
        <v>0.08</v>
      </c>
      <c r="I343" s="17">
        <f t="shared" si="67"/>
        <v>2.6</v>
      </c>
      <c r="J343" s="17">
        <f t="shared" si="67"/>
        <v>40</v>
      </c>
      <c r="K343" s="17">
        <f t="shared" si="67"/>
        <v>0</v>
      </c>
      <c r="L343" s="17">
        <f t="shared" si="67"/>
        <v>240</v>
      </c>
      <c r="M343" s="17">
        <f t="shared" si="67"/>
        <v>180</v>
      </c>
      <c r="N343" s="17">
        <f t="shared" si="67"/>
        <v>28</v>
      </c>
      <c r="O343" s="17">
        <f t="shared" si="67"/>
        <v>0.2</v>
      </c>
      <c r="P343" s="177"/>
      <c r="Q343" s="119"/>
    </row>
    <row r="344" spans="1:18" ht="24.75" thickBot="1" x14ac:dyDescent="0.3">
      <c r="A344" s="224" t="s">
        <v>298</v>
      </c>
      <c r="B344" s="225"/>
      <c r="C344" s="102">
        <f>C340+C343</f>
        <v>795</v>
      </c>
      <c r="D344" s="102">
        <f t="shared" ref="D344:O344" si="68">D340+D343</f>
        <v>24.220000000000002</v>
      </c>
      <c r="E344" s="80">
        <f t="shared" si="68"/>
        <v>26.1465</v>
      </c>
      <c r="F344" s="102">
        <f t="shared" si="68"/>
        <v>99.179999999999993</v>
      </c>
      <c r="G344" s="102">
        <f t="shared" si="68"/>
        <v>727.85</v>
      </c>
      <c r="H344" s="102">
        <f t="shared" si="68"/>
        <v>0.25950000000000001</v>
      </c>
      <c r="I344" s="102">
        <f t="shared" si="68"/>
        <v>16.229999999999997</v>
      </c>
      <c r="J344" s="102">
        <f t="shared" si="68"/>
        <v>122.8</v>
      </c>
      <c r="K344" s="102">
        <f t="shared" si="68"/>
        <v>1.54</v>
      </c>
      <c r="L344" s="102">
        <f t="shared" si="68"/>
        <v>465.48499999999996</v>
      </c>
      <c r="M344" s="102">
        <f t="shared" si="68"/>
        <v>439.5</v>
      </c>
      <c r="N344" s="102">
        <f t="shared" si="68"/>
        <v>95.26</v>
      </c>
      <c r="O344" s="102">
        <f t="shared" si="68"/>
        <v>5.47</v>
      </c>
      <c r="P344" s="175"/>
      <c r="Q344" s="118">
        <f>G344/2720</f>
        <v>0.26759191176470587</v>
      </c>
      <c r="R344" s="126" t="s">
        <v>266</v>
      </c>
    </row>
    <row r="345" spans="1:18" x14ac:dyDescent="0.25">
      <c r="A345" s="2"/>
      <c r="B345" s="11" t="s">
        <v>10</v>
      </c>
      <c r="C345" s="54"/>
      <c r="D345" s="111"/>
      <c r="E345" s="19"/>
      <c r="F345" s="112"/>
      <c r="G345" s="19"/>
      <c r="H345" s="112"/>
      <c r="I345" s="19"/>
      <c r="J345" s="19"/>
      <c r="K345" s="19"/>
      <c r="L345" s="112"/>
      <c r="M345" s="19"/>
      <c r="N345" s="19"/>
      <c r="O345" s="112"/>
      <c r="P345" s="181"/>
    </row>
    <row r="346" spans="1:18" x14ac:dyDescent="0.25">
      <c r="A346" s="13" t="s">
        <v>33</v>
      </c>
      <c r="B346" s="44"/>
      <c r="C346" s="38">
        <v>100</v>
      </c>
      <c r="D346" s="6">
        <v>1.1000000000000001</v>
      </c>
      <c r="E346" s="15">
        <v>0.2</v>
      </c>
      <c r="F346" s="6">
        <v>3.8</v>
      </c>
      <c r="G346" s="15">
        <v>24</v>
      </c>
      <c r="H346" s="6">
        <v>0.06</v>
      </c>
      <c r="I346" s="15">
        <v>25</v>
      </c>
      <c r="J346" s="15">
        <v>0</v>
      </c>
      <c r="K346" s="15">
        <v>0.7</v>
      </c>
      <c r="L346" s="6">
        <v>14</v>
      </c>
      <c r="M346" s="15">
        <v>26</v>
      </c>
      <c r="N346" s="15">
        <v>20</v>
      </c>
      <c r="O346" s="6">
        <v>0.9</v>
      </c>
      <c r="P346" s="187" t="s">
        <v>139</v>
      </c>
    </row>
    <row r="347" spans="1:18" ht="31.5" x14ac:dyDescent="0.25">
      <c r="A347" s="13" t="s">
        <v>301</v>
      </c>
      <c r="B347" s="44"/>
      <c r="C347" s="38" t="s">
        <v>152</v>
      </c>
      <c r="D347" s="6">
        <v>7.83</v>
      </c>
      <c r="E347" s="15">
        <v>10.125999999999999</v>
      </c>
      <c r="F347" s="6">
        <v>21.568999999999999</v>
      </c>
      <c r="G347" s="15">
        <v>174.45</v>
      </c>
      <c r="H347" s="6">
        <v>0.23150000000000001</v>
      </c>
      <c r="I347" s="15">
        <v>6.0609999999999999</v>
      </c>
      <c r="J347" s="15">
        <v>5.82</v>
      </c>
      <c r="K347" s="15">
        <v>2.5169999999999999</v>
      </c>
      <c r="L347" s="6">
        <v>48.034999999999997</v>
      </c>
      <c r="M347" s="15">
        <v>104.5</v>
      </c>
      <c r="N347" s="15">
        <v>37.603000000000002</v>
      </c>
      <c r="O347" s="6">
        <v>2.238</v>
      </c>
      <c r="P347" s="187"/>
    </row>
    <row r="348" spans="1:18" x14ac:dyDescent="0.25">
      <c r="A348" s="13" t="s">
        <v>82</v>
      </c>
      <c r="B348" s="44"/>
      <c r="C348" s="38" t="s">
        <v>167</v>
      </c>
      <c r="D348" s="6">
        <v>14.030909090909091</v>
      </c>
      <c r="E348" s="15">
        <v>13.474545454545455</v>
      </c>
      <c r="F348" s="6">
        <v>4.8200000000000012</v>
      </c>
      <c r="G348" s="15">
        <v>196.82727272727277</v>
      </c>
      <c r="H348" s="6">
        <v>0.1140909090909091</v>
      </c>
      <c r="I348" s="15">
        <v>2.418181818181818</v>
      </c>
      <c r="J348" s="15">
        <v>44.54545454545454</v>
      </c>
      <c r="K348" s="15">
        <v>4.6381818181818169</v>
      </c>
      <c r="L348" s="6">
        <v>40.418181818181814</v>
      </c>
      <c r="M348" s="15">
        <v>171.98909090909089</v>
      </c>
      <c r="N348" s="15">
        <v>44.527272727272717</v>
      </c>
      <c r="O348" s="6">
        <v>0.84363636363636352</v>
      </c>
      <c r="P348" s="187" t="s">
        <v>141</v>
      </c>
    </row>
    <row r="349" spans="1:18" x14ac:dyDescent="0.25">
      <c r="A349" s="13" t="s">
        <v>18</v>
      </c>
      <c r="B349" s="68"/>
      <c r="C349" s="14" t="s">
        <v>175</v>
      </c>
      <c r="D349" s="6">
        <v>4.0860000000000003</v>
      </c>
      <c r="E349" s="15">
        <v>6.4019999999999992</v>
      </c>
      <c r="F349" s="6">
        <v>27.251999999999995</v>
      </c>
      <c r="G349" s="15">
        <v>182.99999999999997</v>
      </c>
      <c r="H349" s="6">
        <v>0.18599999999999997</v>
      </c>
      <c r="I349" s="15">
        <v>24.213999999999992</v>
      </c>
      <c r="J349" s="15">
        <v>0</v>
      </c>
      <c r="K349" s="15">
        <v>0.24199999999999999</v>
      </c>
      <c r="L349" s="6">
        <v>49.3</v>
      </c>
      <c r="M349" s="15">
        <v>115.45999999999998</v>
      </c>
      <c r="N349" s="15">
        <v>36.999999999999993</v>
      </c>
      <c r="O349" s="6">
        <v>1.3459999999999999</v>
      </c>
      <c r="P349" s="158" t="s">
        <v>221</v>
      </c>
    </row>
    <row r="350" spans="1:18" x14ac:dyDescent="0.25">
      <c r="A350" s="13" t="s">
        <v>328</v>
      </c>
      <c r="B350" s="4"/>
      <c r="C350" s="14">
        <v>200</v>
      </c>
      <c r="D350" s="7">
        <v>0.66200000000000003</v>
      </c>
      <c r="E350" s="15">
        <v>0.09</v>
      </c>
      <c r="F350" s="6">
        <v>22.033999999999992</v>
      </c>
      <c r="G350" s="15">
        <v>92.799999999999983</v>
      </c>
      <c r="H350" s="6">
        <v>1.5999999999999997E-2</v>
      </c>
      <c r="I350" s="15">
        <v>0.72599999999999976</v>
      </c>
      <c r="J350" s="15">
        <v>0</v>
      </c>
      <c r="K350" s="15">
        <v>0.50800000000000001</v>
      </c>
      <c r="L350" s="6">
        <v>32.18</v>
      </c>
      <c r="M350" s="15">
        <v>23.439999999999998</v>
      </c>
      <c r="N350" s="15">
        <v>17.459999999999997</v>
      </c>
      <c r="O350" s="6">
        <v>0.66799999999999993</v>
      </c>
      <c r="P350" s="158" t="s">
        <v>157</v>
      </c>
    </row>
    <row r="351" spans="1:18" ht="17.25" customHeight="1" x14ac:dyDescent="0.25">
      <c r="A351" s="13" t="s">
        <v>11</v>
      </c>
      <c r="B351" s="4"/>
      <c r="C351" s="14">
        <v>60</v>
      </c>
      <c r="D351" s="6">
        <v>3.96</v>
      </c>
      <c r="E351" s="15">
        <v>0.72</v>
      </c>
      <c r="F351" s="6">
        <v>23.76</v>
      </c>
      <c r="G351" s="15">
        <v>118.80000000000001</v>
      </c>
      <c r="H351" s="6">
        <v>0.10200000000000002</v>
      </c>
      <c r="I351" s="15"/>
      <c r="J351" s="15"/>
      <c r="K351" s="15">
        <v>0.84</v>
      </c>
      <c r="L351" s="6">
        <v>17.400000000000002</v>
      </c>
      <c r="M351" s="15">
        <v>90.000000000000014</v>
      </c>
      <c r="N351" s="15">
        <v>28.200000000000006</v>
      </c>
      <c r="O351" s="6">
        <v>2.3400000000000003</v>
      </c>
      <c r="P351" s="158" t="s">
        <v>143</v>
      </c>
    </row>
    <row r="352" spans="1:18" ht="17.25" customHeight="1" thickBot="1" x14ac:dyDescent="0.3">
      <c r="A352" s="13" t="s">
        <v>25</v>
      </c>
      <c r="B352" s="4"/>
      <c r="C352" s="14">
        <v>50</v>
      </c>
      <c r="D352" s="6">
        <v>3.8</v>
      </c>
      <c r="E352" s="15">
        <v>0.4</v>
      </c>
      <c r="F352" s="6">
        <v>24.6</v>
      </c>
      <c r="G352" s="15">
        <v>117.5</v>
      </c>
      <c r="H352" s="6">
        <v>5.5000000000000007E-2</v>
      </c>
      <c r="I352" s="15">
        <v>0</v>
      </c>
      <c r="J352" s="15">
        <v>0</v>
      </c>
      <c r="K352" s="15">
        <v>0.55000000000000004</v>
      </c>
      <c r="L352" s="6">
        <v>10</v>
      </c>
      <c r="M352" s="15">
        <v>32.5</v>
      </c>
      <c r="N352" s="15">
        <v>7.0000000000000009</v>
      </c>
      <c r="O352" s="6">
        <v>0.55000000000000016</v>
      </c>
      <c r="P352" s="158" t="s">
        <v>133</v>
      </c>
      <c r="Q352" s="119"/>
    </row>
    <row r="353" spans="1:18" ht="17.25" customHeight="1" thickBot="1" x14ac:dyDescent="0.3">
      <c r="A353" s="114" t="s">
        <v>112</v>
      </c>
      <c r="B353" s="95"/>
      <c r="C353" s="78">
        <v>980</v>
      </c>
      <c r="D353" s="32">
        <f>SUM(D346:D352)</f>
        <v>35.468909090909087</v>
      </c>
      <c r="E353" s="32">
        <f t="shared" ref="E353:O353" si="69">SUM(E346:E352)</f>
        <v>31.412545454545448</v>
      </c>
      <c r="F353" s="32">
        <f t="shared" si="69"/>
        <v>127.83500000000001</v>
      </c>
      <c r="G353" s="32">
        <f t="shared" si="69"/>
        <v>907.37727272727261</v>
      </c>
      <c r="H353" s="32">
        <f t="shared" si="69"/>
        <v>0.7645909090909091</v>
      </c>
      <c r="I353" s="32">
        <f t="shared" si="69"/>
        <v>58.419181818181805</v>
      </c>
      <c r="J353" s="32">
        <f t="shared" si="69"/>
        <v>50.36545454545454</v>
      </c>
      <c r="K353" s="32">
        <f t="shared" si="69"/>
        <v>9.9951818181818162</v>
      </c>
      <c r="L353" s="32">
        <f t="shared" si="69"/>
        <v>211.33318181818183</v>
      </c>
      <c r="M353" s="32">
        <f t="shared" si="69"/>
        <v>563.8890909090909</v>
      </c>
      <c r="N353" s="32">
        <f t="shared" si="69"/>
        <v>191.79027272727274</v>
      </c>
      <c r="O353" s="32">
        <f t="shared" si="69"/>
        <v>8.8856363636363653</v>
      </c>
      <c r="P353" s="186"/>
      <c r="Q353" s="119">
        <f>G353/2720</f>
        <v>0.33359458556149729</v>
      </c>
      <c r="R353" s="129" t="s">
        <v>263</v>
      </c>
    </row>
    <row r="354" spans="1:18" ht="17.25" customHeight="1" thickBot="1" x14ac:dyDescent="0.3">
      <c r="A354" s="13" t="s">
        <v>314</v>
      </c>
      <c r="B354" s="44"/>
      <c r="C354" s="162">
        <v>500</v>
      </c>
      <c r="D354" s="161">
        <v>0</v>
      </c>
      <c r="E354" s="160">
        <v>0</v>
      </c>
      <c r="F354" s="159">
        <v>0</v>
      </c>
      <c r="G354" s="161">
        <v>0</v>
      </c>
      <c r="H354" s="161">
        <v>0</v>
      </c>
      <c r="I354" s="161">
        <v>0</v>
      </c>
      <c r="J354" s="161">
        <v>0</v>
      </c>
      <c r="K354" s="161">
        <v>0</v>
      </c>
      <c r="L354" s="161">
        <v>0</v>
      </c>
      <c r="M354" s="161">
        <v>0</v>
      </c>
      <c r="N354" s="161">
        <v>0</v>
      </c>
      <c r="O354" s="161">
        <v>0</v>
      </c>
      <c r="P354" s="186"/>
      <c r="Q354" s="119"/>
      <c r="R354" s="129"/>
    </row>
    <row r="355" spans="1:18" ht="17.25" customHeight="1" thickBot="1" x14ac:dyDescent="0.3">
      <c r="A355" s="114" t="s">
        <v>114</v>
      </c>
      <c r="B355" s="95"/>
      <c r="C355" s="78">
        <f>C340+C343+C353+C354</f>
        <v>2275</v>
      </c>
      <c r="D355" s="17">
        <f>D340+D343+D353+D354</f>
        <v>59.688909090909092</v>
      </c>
      <c r="E355" s="17">
        <f t="shared" ref="E355:O355" si="70">E340+E343+E353+E354</f>
        <v>57.559045454545448</v>
      </c>
      <c r="F355" s="17">
        <f t="shared" si="70"/>
        <v>227.01499999999999</v>
      </c>
      <c r="G355" s="17">
        <f t="shared" si="70"/>
        <v>1635.2272727272725</v>
      </c>
      <c r="H355" s="17">
        <f t="shared" si="70"/>
        <v>1.0240909090909092</v>
      </c>
      <c r="I355" s="17">
        <f t="shared" si="70"/>
        <v>74.649181818181802</v>
      </c>
      <c r="J355" s="17">
        <f t="shared" si="70"/>
        <v>173.16545454545454</v>
      </c>
      <c r="K355" s="17">
        <f t="shared" si="70"/>
        <v>11.535181818181815</v>
      </c>
      <c r="L355" s="17">
        <f t="shared" si="70"/>
        <v>676.81818181818176</v>
      </c>
      <c r="M355" s="17">
        <f t="shared" si="70"/>
        <v>1003.3890909090909</v>
      </c>
      <c r="N355" s="17">
        <f t="shared" si="70"/>
        <v>287.05027272727273</v>
      </c>
      <c r="O355" s="17">
        <f t="shared" si="70"/>
        <v>14.355636363636364</v>
      </c>
      <c r="P355" s="186"/>
      <c r="Q355" s="119">
        <f>G355/2720</f>
        <v>0.60118649732620311</v>
      </c>
      <c r="R355" s="126" t="s">
        <v>264</v>
      </c>
    </row>
    <row r="356" spans="1:18" x14ac:dyDescent="0.25">
      <c r="A356" s="33"/>
      <c r="B356" s="11"/>
      <c r="C356" s="76"/>
      <c r="D356" s="51"/>
      <c r="E356" s="51"/>
      <c r="F356" s="51"/>
      <c r="G356" s="51"/>
      <c r="H356" s="51"/>
      <c r="I356" s="51"/>
      <c r="J356" s="51"/>
      <c r="K356" s="51"/>
      <c r="L356" s="51"/>
      <c r="M356" s="51"/>
      <c r="N356" s="51"/>
      <c r="O356" s="51"/>
      <c r="P356" s="182"/>
    </row>
    <row r="357" spans="1:18" ht="16.5" thickBot="1" x14ac:dyDescent="0.3">
      <c r="A357" s="70" t="s">
        <v>35</v>
      </c>
      <c r="B357" s="44"/>
      <c r="C357" s="75"/>
      <c r="P357" s="183"/>
    </row>
    <row r="358" spans="1:18" ht="15.75" customHeight="1" x14ac:dyDescent="0.25">
      <c r="A358" s="2" t="s">
        <v>93</v>
      </c>
      <c r="B358" s="77"/>
      <c r="C358" s="36" t="s">
        <v>94</v>
      </c>
      <c r="D358" s="226" t="s">
        <v>95</v>
      </c>
      <c r="E358" s="227"/>
      <c r="F358" s="228"/>
      <c r="G358" s="19" t="s">
        <v>96</v>
      </c>
      <c r="H358" s="239" t="s">
        <v>97</v>
      </c>
      <c r="I358" s="236" t="s">
        <v>98</v>
      </c>
      <c r="J358" s="242" t="s">
        <v>99</v>
      </c>
      <c r="K358" s="236" t="s">
        <v>100</v>
      </c>
      <c r="L358" s="242" t="s">
        <v>101</v>
      </c>
      <c r="M358" s="236" t="s">
        <v>102</v>
      </c>
      <c r="N358" s="233" t="s">
        <v>103</v>
      </c>
      <c r="O358" s="233" t="s">
        <v>104</v>
      </c>
      <c r="P358" s="175" t="s">
        <v>115</v>
      </c>
    </row>
    <row r="359" spans="1:18" ht="16.5" thickBot="1" x14ac:dyDescent="0.3">
      <c r="A359" s="13" t="s">
        <v>105</v>
      </c>
      <c r="B359" s="4"/>
      <c r="C359" s="37" t="s">
        <v>106</v>
      </c>
      <c r="D359" s="229"/>
      <c r="E359" s="230"/>
      <c r="F359" s="231"/>
      <c r="G359" s="15" t="s">
        <v>118</v>
      </c>
      <c r="H359" s="240"/>
      <c r="I359" s="237"/>
      <c r="J359" s="243"/>
      <c r="K359" s="237"/>
      <c r="L359" s="243"/>
      <c r="M359" s="237"/>
      <c r="N359" s="234"/>
      <c r="O359" s="234"/>
      <c r="P359" s="158" t="s">
        <v>116</v>
      </c>
    </row>
    <row r="360" spans="1:18" ht="16.5" thickBot="1" x14ac:dyDescent="0.3">
      <c r="A360" s="13"/>
      <c r="B360" s="4"/>
      <c r="C360" s="37"/>
      <c r="D360" s="113" t="s">
        <v>107</v>
      </c>
      <c r="E360" s="19" t="s">
        <v>108</v>
      </c>
      <c r="F360" s="112" t="s">
        <v>109</v>
      </c>
      <c r="G360" s="19" t="s">
        <v>110</v>
      </c>
      <c r="H360" s="241"/>
      <c r="I360" s="238"/>
      <c r="J360" s="244"/>
      <c r="K360" s="238"/>
      <c r="L360" s="244"/>
      <c r="M360" s="238"/>
      <c r="N360" s="235"/>
      <c r="O360" s="235"/>
      <c r="P360" s="158"/>
    </row>
    <row r="361" spans="1:18" x14ac:dyDescent="0.25">
      <c r="A361" s="2"/>
      <c r="B361" s="11" t="s">
        <v>5</v>
      </c>
      <c r="C361" s="12"/>
      <c r="D361" s="112"/>
      <c r="E361" s="19"/>
      <c r="F361" s="112"/>
      <c r="G361" s="19"/>
      <c r="H361" s="112"/>
      <c r="I361" s="19"/>
      <c r="J361" s="112"/>
      <c r="K361" s="19"/>
      <c r="L361" s="112"/>
      <c r="M361" s="19"/>
      <c r="N361" s="113"/>
      <c r="O361" s="19"/>
      <c r="P361" s="175"/>
    </row>
    <row r="362" spans="1:18" x14ac:dyDescent="0.25">
      <c r="A362" s="13" t="s">
        <v>56</v>
      </c>
      <c r="B362" s="44"/>
      <c r="C362" s="14" t="s">
        <v>55</v>
      </c>
      <c r="D362" s="6">
        <v>6.2750000000000004</v>
      </c>
      <c r="E362" s="15">
        <v>12.11</v>
      </c>
      <c r="F362" s="6">
        <v>15.549999999999997</v>
      </c>
      <c r="G362" s="15">
        <v>196.09999999999997</v>
      </c>
      <c r="H362" s="6">
        <v>3.7999999999999985E-2</v>
      </c>
      <c r="I362" s="15">
        <v>0.105</v>
      </c>
      <c r="J362" s="6">
        <v>71.5</v>
      </c>
      <c r="K362" s="15">
        <v>0.67999999999999994</v>
      </c>
      <c r="L362" s="6">
        <v>158.09999999999997</v>
      </c>
      <c r="M362" s="15">
        <v>112.49999999999999</v>
      </c>
      <c r="N362" s="28">
        <v>12.149999999999999</v>
      </c>
      <c r="O362" s="15">
        <v>0.48499999999999999</v>
      </c>
      <c r="P362" s="158" t="s">
        <v>146</v>
      </c>
    </row>
    <row r="363" spans="1:18" ht="31.5" x14ac:dyDescent="0.25">
      <c r="A363" s="13" t="s">
        <v>38</v>
      </c>
      <c r="B363" s="44"/>
      <c r="C363" s="14" t="s">
        <v>144</v>
      </c>
      <c r="D363" s="6">
        <v>4.99</v>
      </c>
      <c r="E363" s="15">
        <v>3.97</v>
      </c>
      <c r="F363" s="6">
        <v>32.35</v>
      </c>
      <c r="G363" s="15">
        <v>173.47</v>
      </c>
      <c r="H363" s="6">
        <v>8.0000000000000016E-2</v>
      </c>
      <c r="I363" s="15">
        <v>1.1700000000000002</v>
      </c>
      <c r="J363" s="6">
        <v>38</v>
      </c>
      <c r="K363" s="15">
        <v>0.46000000000000008</v>
      </c>
      <c r="L363" s="6">
        <v>132.57000000000002</v>
      </c>
      <c r="M363" s="15">
        <v>116.69000000000003</v>
      </c>
      <c r="N363" s="28">
        <v>20.300000000000004</v>
      </c>
      <c r="O363" s="15">
        <v>0.46000000000000008</v>
      </c>
      <c r="P363" s="158" t="s">
        <v>236</v>
      </c>
    </row>
    <row r="364" spans="1:18" x14ac:dyDescent="0.25">
      <c r="A364" s="13" t="s">
        <v>70</v>
      </c>
      <c r="B364" s="44"/>
      <c r="C364" s="14">
        <v>40</v>
      </c>
      <c r="D364" s="6">
        <v>5.08</v>
      </c>
      <c r="E364" s="15">
        <v>4.5999999999999996</v>
      </c>
      <c r="F364" s="6">
        <v>0.28000000000000003</v>
      </c>
      <c r="G364" s="15">
        <v>62.8</v>
      </c>
      <c r="H364" s="6">
        <v>0.03</v>
      </c>
      <c r="I364" s="15"/>
      <c r="J364" s="6">
        <v>100</v>
      </c>
      <c r="K364" s="15">
        <v>0.24</v>
      </c>
      <c r="L364" s="6">
        <v>22</v>
      </c>
      <c r="M364" s="15">
        <v>76.8</v>
      </c>
      <c r="N364" s="28">
        <v>4.8</v>
      </c>
      <c r="O364" s="15">
        <v>1</v>
      </c>
      <c r="P364" s="158" t="s">
        <v>214</v>
      </c>
    </row>
    <row r="365" spans="1:18" x14ac:dyDescent="0.25">
      <c r="A365" s="13" t="s">
        <v>19</v>
      </c>
      <c r="B365" s="4"/>
      <c r="C365" s="37">
        <v>200</v>
      </c>
      <c r="D365" s="6">
        <v>4.0780000000000003</v>
      </c>
      <c r="E365" s="15">
        <v>3.81</v>
      </c>
      <c r="F365" s="6">
        <v>7.597999999999999</v>
      </c>
      <c r="G365" s="15">
        <v>78.599999999999994</v>
      </c>
      <c r="H365" s="42">
        <v>5.5999999999999994E-2</v>
      </c>
      <c r="I365" s="14">
        <v>1.5879999999999999</v>
      </c>
      <c r="J365" s="42">
        <v>24.4</v>
      </c>
      <c r="K365" s="14">
        <v>0</v>
      </c>
      <c r="L365" s="42">
        <v>151.91999999999999</v>
      </c>
      <c r="M365" s="14">
        <v>124.55999999999999</v>
      </c>
      <c r="N365" s="58">
        <v>21.34</v>
      </c>
      <c r="O365" s="14">
        <v>0.44799999999999995</v>
      </c>
      <c r="P365" s="158" t="s">
        <v>147</v>
      </c>
    </row>
    <row r="366" spans="1:18" x14ac:dyDescent="0.25">
      <c r="A366" s="13" t="s">
        <v>45</v>
      </c>
      <c r="B366" s="4"/>
      <c r="C366" s="37">
        <v>120</v>
      </c>
      <c r="D366" s="7">
        <v>0.48</v>
      </c>
      <c r="E366" s="15">
        <v>0.48</v>
      </c>
      <c r="F366" s="15">
        <v>11.759999999999998</v>
      </c>
      <c r="G366" s="15">
        <v>56.399999999999984</v>
      </c>
      <c r="H366" s="5">
        <v>3.599999999999999E-2</v>
      </c>
      <c r="I366" s="14">
        <v>11.999999999999996</v>
      </c>
      <c r="J366" s="42">
        <v>0</v>
      </c>
      <c r="K366" s="14">
        <v>0.24</v>
      </c>
      <c r="L366" s="42">
        <v>19.2</v>
      </c>
      <c r="M366" s="14">
        <v>13.2</v>
      </c>
      <c r="N366" s="14">
        <v>10.799999999999999</v>
      </c>
      <c r="O366" s="42">
        <v>2.6399999999999997</v>
      </c>
      <c r="P366" s="158" t="s">
        <v>134</v>
      </c>
    </row>
    <row r="367" spans="1:18" ht="17.25" customHeight="1" thickBot="1" x14ac:dyDescent="0.3">
      <c r="A367" s="13" t="s">
        <v>27</v>
      </c>
      <c r="B367" s="44"/>
      <c r="C367" s="37">
        <v>30</v>
      </c>
      <c r="D367" s="7">
        <v>2.25</v>
      </c>
      <c r="E367" s="15">
        <v>0.87</v>
      </c>
      <c r="F367" s="28">
        <v>15.419999999999998</v>
      </c>
      <c r="G367" s="7">
        <v>78.599999999999994</v>
      </c>
      <c r="H367" s="7">
        <v>3.3000000000000002E-2</v>
      </c>
      <c r="I367" s="15">
        <v>0</v>
      </c>
      <c r="J367" s="6">
        <v>0</v>
      </c>
      <c r="K367" s="15">
        <v>0.51</v>
      </c>
      <c r="L367" s="6">
        <v>5.7</v>
      </c>
      <c r="M367" s="15">
        <v>19.5</v>
      </c>
      <c r="N367" s="15">
        <v>3.9</v>
      </c>
      <c r="O367" s="6">
        <v>0.36</v>
      </c>
      <c r="P367" s="158" t="s">
        <v>133</v>
      </c>
    </row>
    <row r="368" spans="1:18" ht="16.5" thickBot="1" x14ac:dyDescent="0.3">
      <c r="A368" s="114" t="s">
        <v>112</v>
      </c>
      <c r="B368" s="93"/>
      <c r="C368" s="16">
        <v>650</v>
      </c>
      <c r="D368" s="17">
        <f>SUM(D362:D367)</f>
        <v>23.152999999999999</v>
      </c>
      <c r="E368" s="17">
        <f t="shared" ref="E368:O368" si="71">SUM(E362:E367)</f>
        <v>25.84</v>
      </c>
      <c r="F368" s="17">
        <f t="shared" si="71"/>
        <v>82.957999999999998</v>
      </c>
      <c r="G368" s="17">
        <f t="shared" si="71"/>
        <v>645.96999999999991</v>
      </c>
      <c r="H368" s="17">
        <f t="shared" si="71"/>
        <v>0.27300000000000002</v>
      </c>
      <c r="I368" s="17">
        <f t="shared" si="71"/>
        <v>14.862999999999996</v>
      </c>
      <c r="J368" s="17">
        <f t="shared" si="71"/>
        <v>233.9</v>
      </c>
      <c r="K368" s="17">
        <f t="shared" si="71"/>
        <v>2.13</v>
      </c>
      <c r="L368" s="17">
        <f t="shared" si="71"/>
        <v>489.4899999999999</v>
      </c>
      <c r="M368" s="17">
        <f t="shared" si="71"/>
        <v>463.25</v>
      </c>
      <c r="N368" s="17">
        <f t="shared" si="71"/>
        <v>73.290000000000006</v>
      </c>
      <c r="O368" s="17">
        <f t="shared" si="71"/>
        <v>5.3929999999999998</v>
      </c>
      <c r="P368" s="177"/>
    </row>
    <row r="369" spans="1:18" x14ac:dyDescent="0.25">
      <c r="A369" s="13"/>
      <c r="B369" s="44" t="s">
        <v>113</v>
      </c>
      <c r="C369" s="12"/>
      <c r="D369" s="112"/>
      <c r="E369" s="15"/>
      <c r="F369" s="112"/>
      <c r="G369" s="19"/>
      <c r="H369" s="112"/>
      <c r="I369" s="15"/>
      <c r="J369" s="6"/>
      <c r="K369" s="15"/>
      <c r="L369" s="6"/>
      <c r="M369" s="15"/>
      <c r="N369" s="19"/>
      <c r="O369" s="28"/>
      <c r="P369" s="158"/>
    </row>
    <row r="370" spans="1:18" ht="16.5" thickBot="1" x14ac:dyDescent="0.3">
      <c r="A370" s="71" t="s">
        <v>24</v>
      </c>
      <c r="B370" s="4"/>
      <c r="C370" s="14">
        <v>180</v>
      </c>
      <c r="D370" s="6">
        <v>0.9</v>
      </c>
      <c r="E370" s="15">
        <v>0</v>
      </c>
      <c r="F370" s="6">
        <v>18.18</v>
      </c>
      <c r="G370" s="41">
        <v>76.319999999999993</v>
      </c>
      <c r="H370" s="42">
        <v>1.9799999999999998E-2</v>
      </c>
      <c r="I370" s="14">
        <v>3.5999999999999996</v>
      </c>
      <c r="J370" s="42">
        <v>0</v>
      </c>
      <c r="K370" s="14">
        <v>0.18000000000000002</v>
      </c>
      <c r="L370" s="42">
        <v>12.6</v>
      </c>
      <c r="M370" s="14">
        <v>12.6</v>
      </c>
      <c r="N370" s="14">
        <v>7.2</v>
      </c>
      <c r="O370" s="42">
        <v>2.52</v>
      </c>
      <c r="P370" s="158" t="s">
        <v>142</v>
      </c>
    </row>
    <row r="371" spans="1:18" s="18" customFormat="1" ht="16.5" thickBot="1" x14ac:dyDescent="0.3">
      <c r="A371" s="114" t="s">
        <v>112</v>
      </c>
      <c r="B371" s="94"/>
      <c r="C371" s="16">
        <f>C370</f>
        <v>180</v>
      </c>
      <c r="D371" s="16">
        <f t="shared" ref="D371:G371" si="72">D370</f>
        <v>0.9</v>
      </c>
      <c r="E371" s="16">
        <f t="shared" si="72"/>
        <v>0</v>
      </c>
      <c r="F371" s="16">
        <f t="shared" si="72"/>
        <v>18.18</v>
      </c>
      <c r="G371" s="16">
        <f t="shared" si="72"/>
        <v>76.319999999999993</v>
      </c>
      <c r="H371" s="31">
        <f t="shared" ref="H371:O371" si="73">SUM(H370:H370)</f>
        <v>1.9799999999999998E-2</v>
      </c>
      <c r="I371" s="17">
        <f t="shared" si="73"/>
        <v>3.5999999999999996</v>
      </c>
      <c r="J371" s="31">
        <f t="shared" si="73"/>
        <v>0</v>
      </c>
      <c r="K371" s="17">
        <f t="shared" si="73"/>
        <v>0.18000000000000002</v>
      </c>
      <c r="L371" s="31">
        <f t="shared" si="73"/>
        <v>12.6</v>
      </c>
      <c r="M371" s="17">
        <f t="shared" si="73"/>
        <v>12.6</v>
      </c>
      <c r="N371" s="31">
        <f t="shared" si="73"/>
        <v>7.2</v>
      </c>
      <c r="O371" s="17">
        <f t="shared" si="73"/>
        <v>2.52</v>
      </c>
      <c r="P371" s="177"/>
      <c r="Q371" s="118"/>
    </row>
    <row r="372" spans="1:18" s="18" customFormat="1" ht="24.75" thickBot="1" x14ac:dyDescent="0.3">
      <c r="A372" s="224" t="s">
        <v>298</v>
      </c>
      <c r="B372" s="225"/>
      <c r="C372" s="147">
        <f>C368+C371</f>
        <v>830</v>
      </c>
      <c r="D372" s="80">
        <f t="shared" ref="D372:O372" si="74">D368+D371</f>
        <v>24.052999999999997</v>
      </c>
      <c r="E372" s="80">
        <f t="shared" si="74"/>
        <v>25.84</v>
      </c>
      <c r="F372" s="80">
        <f t="shared" si="74"/>
        <v>101.13800000000001</v>
      </c>
      <c r="G372" s="80">
        <f t="shared" si="74"/>
        <v>722.29</v>
      </c>
      <c r="H372" s="80">
        <f t="shared" si="74"/>
        <v>0.2928</v>
      </c>
      <c r="I372" s="80">
        <f t="shared" si="74"/>
        <v>18.462999999999994</v>
      </c>
      <c r="J372" s="80">
        <f t="shared" si="74"/>
        <v>233.9</v>
      </c>
      <c r="K372" s="80">
        <f t="shared" si="74"/>
        <v>2.31</v>
      </c>
      <c r="L372" s="80">
        <f t="shared" si="74"/>
        <v>502.08999999999992</v>
      </c>
      <c r="M372" s="80">
        <f t="shared" si="74"/>
        <v>475.85</v>
      </c>
      <c r="N372" s="80">
        <f t="shared" si="74"/>
        <v>80.490000000000009</v>
      </c>
      <c r="O372" s="80">
        <f t="shared" si="74"/>
        <v>7.9130000000000003</v>
      </c>
      <c r="P372" s="175"/>
      <c r="Q372" s="118">
        <f>G372/2720</f>
        <v>0.26554779411764706</v>
      </c>
      <c r="R372" s="126" t="s">
        <v>266</v>
      </c>
    </row>
    <row r="373" spans="1:18" x14ac:dyDescent="0.25">
      <c r="A373" s="2"/>
      <c r="B373" s="11" t="s">
        <v>10</v>
      </c>
      <c r="C373" s="12"/>
      <c r="D373" s="112"/>
      <c r="E373" s="19"/>
      <c r="F373" s="112"/>
      <c r="G373" s="19"/>
      <c r="H373" s="134"/>
      <c r="I373" s="19"/>
      <c r="J373" s="134"/>
      <c r="K373" s="19"/>
      <c r="L373" s="112"/>
      <c r="M373" s="19"/>
      <c r="N373" s="134"/>
      <c r="O373" s="19"/>
      <c r="P373" s="181"/>
    </row>
    <row r="374" spans="1:18" x14ac:dyDescent="0.25">
      <c r="A374" s="13" t="s">
        <v>81</v>
      </c>
      <c r="B374" s="44"/>
      <c r="C374" s="14">
        <v>100</v>
      </c>
      <c r="D374" s="6">
        <v>1.0920000000000001</v>
      </c>
      <c r="E374" s="15">
        <v>6.0420000000000016</v>
      </c>
      <c r="F374" s="6">
        <v>3.777000000000001</v>
      </c>
      <c r="G374" s="15">
        <v>73.90000000000002</v>
      </c>
      <c r="H374" s="6">
        <v>3.1000000000000007E-2</v>
      </c>
      <c r="I374" s="15">
        <v>13.212000000000003</v>
      </c>
      <c r="J374" s="6"/>
      <c r="K374" s="15">
        <v>0.55000000000000004</v>
      </c>
      <c r="L374" s="6">
        <v>25.425000000000001</v>
      </c>
      <c r="M374" s="15">
        <v>35.625</v>
      </c>
      <c r="N374" s="6">
        <v>18.837999999999997</v>
      </c>
      <c r="O374" s="15">
        <v>0.66299999999999992</v>
      </c>
      <c r="P374" s="187" t="s">
        <v>237</v>
      </c>
    </row>
    <row r="375" spans="1:18" ht="31.5" x14ac:dyDescent="0.25">
      <c r="A375" s="13" t="s">
        <v>272</v>
      </c>
      <c r="B375" s="44"/>
      <c r="C375" s="14" t="s">
        <v>200</v>
      </c>
      <c r="D375" s="6">
        <v>5.8529</v>
      </c>
      <c r="E375" s="15">
        <v>8.0467000000000013</v>
      </c>
      <c r="F375" s="6">
        <v>15.925599999999999</v>
      </c>
      <c r="G375" s="15">
        <v>193.36</v>
      </c>
      <c r="H375" s="6">
        <v>0.10740000000000001</v>
      </c>
      <c r="I375" s="15">
        <v>13.277199999999999</v>
      </c>
      <c r="J375" s="6">
        <v>14.378</v>
      </c>
      <c r="K375" s="15">
        <v>2.4291999999999998</v>
      </c>
      <c r="L375" s="6">
        <v>53.612200000000001</v>
      </c>
      <c r="M375" s="15">
        <v>83.375999999999991</v>
      </c>
      <c r="N375" s="6">
        <v>30.561199999999999</v>
      </c>
      <c r="O375" s="15">
        <v>1.2181999999999999</v>
      </c>
      <c r="P375" s="187" t="s">
        <v>238</v>
      </c>
    </row>
    <row r="376" spans="1:18" x14ac:dyDescent="0.25">
      <c r="A376" s="13" t="s">
        <v>80</v>
      </c>
      <c r="B376" s="44"/>
      <c r="C376" s="14">
        <v>100</v>
      </c>
      <c r="D376" s="6">
        <v>9.75</v>
      </c>
      <c r="E376" s="15">
        <v>12.48</v>
      </c>
      <c r="F376" s="6">
        <v>6.4</v>
      </c>
      <c r="G376" s="15">
        <v>143.75</v>
      </c>
      <c r="H376" s="6">
        <v>7.0000000000000007E-2</v>
      </c>
      <c r="I376" s="15">
        <v>2</v>
      </c>
      <c r="J376" s="6">
        <v>16.100000000000001</v>
      </c>
      <c r="K376" s="15">
        <v>1.58</v>
      </c>
      <c r="L376" s="6">
        <v>18.82</v>
      </c>
      <c r="M376" s="15">
        <v>146.4</v>
      </c>
      <c r="N376" s="6">
        <v>18.93</v>
      </c>
      <c r="O376" s="15">
        <v>2</v>
      </c>
      <c r="P376" s="187" t="s">
        <v>141</v>
      </c>
    </row>
    <row r="377" spans="1:18" ht="31.5" x14ac:dyDescent="0.25">
      <c r="A377" s="13" t="s">
        <v>39</v>
      </c>
      <c r="B377" s="44"/>
      <c r="C377" s="14" t="s">
        <v>111</v>
      </c>
      <c r="D377" s="6">
        <v>6.8313999999999995</v>
      </c>
      <c r="E377" s="15">
        <v>4.4328000000000003</v>
      </c>
      <c r="F377" s="6">
        <v>38.373999999999995</v>
      </c>
      <c r="G377" s="15">
        <v>220.55999999999997</v>
      </c>
      <c r="H377" s="6">
        <v>6.8399999999999989E-2</v>
      </c>
      <c r="I377" s="15">
        <v>0</v>
      </c>
      <c r="J377" s="6">
        <v>20</v>
      </c>
      <c r="K377" s="15">
        <v>0.9770000000000002</v>
      </c>
      <c r="L377" s="6">
        <v>14.629800000000001</v>
      </c>
      <c r="M377" s="15">
        <v>46.101300000000002</v>
      </c>
      <c r="N377" s="6">
        <v>10.3428</v>
      </c>
      <c r="O377" s="15">
        <v>1.0324</v>
      </c>
      <c r="P377" s="187" t="s">
        <v>239</v>
      </c>
    </row>
    <row r="378" spans="1:18" x14ac:dyDescent="0.25">
      <c r="A378" s="13" t="s">
        <v>329</v>
      </c>
      <c r="B378" s="4"/>
      <c r="C378" s="14">
        <v>200</v>
      </c>
      <c r="D378" s="49">
        <v>0.34599999999999997</v>
      </c>
      <c r="E378" s="23">
        <v>7.5999999999999998E-2</v>
      </c>
      <c r="F378" s="65">
        <v>17.873999999999995</v>
      </c>
      <c r="G378" s="66">
        <v>74.199999999999989</v>
      </c>
      <c r="H378" s="6">
        <v>2.1999999999999999E-2</v>
      </c>
      <c r="I378" s="15">
        <v>0</v>
      </c>
      <c r="J378" s="6">
        <v>0</v>
      </c>
      <c r="K378" s="15">
        <v>7.5999999999999998E-2</v>
      </c>
      <c r="L378" s="6">
        <v>19.96</v>
      </c>
      <c r="M378" s="15">
        <v>19.36</v>
      </c>
      <c r="N378" s="6">
        <v>8.1199999999999992</v>
      </c>
      <c r="O378" s="15">
        <v>0.41399999999999992</v>
      </c>
      <c r="P378" s="178" t="s">
        <v>240</v>
      </c>
    </row>
    <row r="379" spans="1:18" ht="21.75" customHeight="1" x14ac:dyDescent="0.25">
      <c r="A379" s="13" t="s">
        <v>11</v>
      </c>
      <c r="B379" s="68"/>
      <c r="C379" s="48">
        <v>60</v>
      </c>
      <c r="D379" s="26">
        <v>3.96</v>
      </c>
      <c r="E379" s="27">
        <v>0.72</v>
      </c>
      <c r="F379" s="26">
        <v>23.76</v>
      </c>
      <c r="G379" s="27">
        <v>118.80000000000001</v>
      </c>
      <c r="H379" s="26">
        <v>0.10200000000000002</v>
      </c>
      <c r="I379" s="27"/>
      <c r="J379" s="26"/>
      <c r="K379" s="27">
        <v>0.84</v>
      </c>
      <c r="L379" s="26">
        <v>17.400000000000002</v>
      </c>
      <c r="M379" s="27">
        <v>90.000000000000014</v>
      </c>
      <c r="N379" s="26">
        <v>28.200000000000006</v>
      </c>
      <c r="O379" s="27">
        <v>2.3400000000000003</v>
      </c>
      <c r="P379" s="187" t="s">
        <v>143</v>
      </c>
    </row>
    <row r="380" spans="1:18" ht="21.75" customHeight="1" thickBot="1" x14ac:dyDescent="0.3">
      <c r="A380" s="13" t="s">
        <v>25</v>
      </c>
      <c r="B380" s="4"/>
      <c r="C380" s="14">
        <v>50</v>
      </c>
      <c r="D380" s="6">
        <v>3.8</v>
      </c>
      <c r="E380" s="15">
        <v>0.4</v>
      </c>
      <c r="F380" s="6">
        <v>24.6</v>
      </c>
      <c r="G380" s="15">
        <v>117.5</v>
      </c>
      <c r="H380" s="6">
        <v>5.5000000000000007E-2</v>
      </c>
      <c r="I380" s="15">
        <v>0</v>
      </c>
      <c r="J380" s="6">
        <v>0</v>
      </c>
      <c r="K380" s="15">
        <v>0.55000000000000004</v>
      </c>
      <c r="L380" s="6">
        <v>10</v>
      </c>
      <c r="M380" s="15">
        <v>32.5</v>
      </c>
      <c r="N380" s="6">
        <v>7.0000000000000009</v>
      </c>
      <c r="O380" s="15">
        <v>0.55000000000000016</v>
      </c>
      <c r="P380" s="158" t="s">
        <v>133</v>
      </c>
    </row>
    <row r="381" spans="1:18" ht="21.75" customHeight="1" thickBot="1" x14ac:dyDescent="0.3">
      <c r="A381" s="114" t="s">
        <v>112</v>
      </c>
      <c r="B381" s="93"/>
      <c r="C381" s="16">
        <v>966</v>
      </c>
      <c r="D381" s="17">
        <f>SUM(D374:D380)</f>
        <v>31.632300000000001</v>
      </c>
      <c r="E381" s="17">
        <f t="shared" ref="E381:O381" si="75">SUM(E374:E380)</f>
        <v>32.197500000000005</v>
      </c>
      <c r="F381" s="17">
        <f t="shared" si="75"/>
        <v>130.7106</v>
      </c>
      <c r="G381" s="17">
        <f t="shared" si="75"/>
        <v>942.06999999999994</v>
      </c>
      <c r="H381" s="17">
        <f t="shared" si="75"/>
        <v>0.45580000000000009</v>
      </c>
      <c r="I381" s="17">
        <f t="shared" si="75"/>
        <v>28.489200000000004</v>
      </c>
      <c r="J381" s="17">
        <f t="shared" si="75"/>
        <v>50.478000000000002</v>
      </c>
      <c r="K381" s="17">
        <f t="shared" si="75"/>
        <v>7.0021999999999993</v>
      </c>
      <c r="L381" s="17">
        <f t="shared" si="75"/>
        <v>159.84700000000001</v>
      </c>
      <c r="M381" s="17">
        <f t="shared" si="75"/>
        <v>453.3623</v>
      </c>
      <c r="N381" s="17">
        <f t="shared" si="75"/>
        <v>121.99199999999999</v>
      </c>
      <c r="O381" s="17">
        <f t="shared" si="75"/>
        <v>8.2176000000000009</v>
      </c>
      <c r="P381" s="177"/>
      <c r="Q381" s="118">
        <f>G381/2720</f>
        <v>0.34634926470588234</v>
      </c>
      <c r="R381" s="129" t="s">
        <v>263</v>
      </c>
    </row>
    <row r="382" spans="1:18" ht="21.75" customHeight="1" thickBot="1" x14ac:dyDescent="0.3">
      <c r="A382" s="13" t="s">
        <v>314</v>
      </c>
      <c r="B382" s="44"/>
      <c r="C382" s="162">
        <v>500</v>
      </c>
      <c r="D382" s="161">
        <v>0</v>
      </c>
      <c r="E382" s="160">
        <v>0</v>
      </c>
      <c r="F382" s="159">
        <v>0</v>
      </c>
      <c r="G382" s="161">
        <v>0</v>
      </c>
      <c r="H382" s="161">
        <v>0</v>
      </c>
      <c r="I382" s="161">
        <v>0</v>
      </c>
      <c r="J382" s="161">
        <v>0</v>
      </c>
      <c r="K382" s="161">
        <v>0</v>
      </c>
      <c r="L382" s="161">
        <v>0</v>
      </c>
      <c r="M382" s="161">
        <v>0</v>
      </c>
      <c r="N382" s="161">
        <v>0</v>
      </c>
      <c r="O382" s="161">
        <v>0</v>
      </c>
      <c r="P382" s="177"/>
      <c r="R382" s="129"/>
    </row>
    <row r="383" spans="1:18" ht="24.75" thickBot="1" x14ac:dyDescent="0.3">
      <c r="A383" s="114" t="s">
        <v>114</v>
      </c>
      <c r="B383" s="95"/>
      <c r="C383" s="16">
        <f>C368+C371+C381+C382</f>
        <v>2296</v>
      </c>
      <c r="D383" s="17">
        <f>D368+D371+D381+D382</f>
        <v>55.685299999999998</v>
      </c>
      <c r="E383" s="17">
        <f t="shared" ref="E383:O383" si="76">E368+E371+E381+E382</f>
        <v>58.037500000000009</v>
      </c>
      <c r="F383" s="17">
        <f t="shared" si="76"/>
        <v>231.8486</v>
      </c>
      <c r="G383" s="17">
        <f t="shared" si="76"/>
        <v>1664.36</v>
      </c>
      <c r="H383" s="17">
        <f t="shared" si="76"/>
        <v>0.74860000000000015</v>
      </c>
      <c r="I383" s="17">
        <f t="shared" si="76"/>
        <v>46.952199999999998</v>
      </c>
      <c r="J383" s="17">
        <f t="shared" si="76"/>
        <v>284.37799999999999</v>
      </c>
      <c r="K383" s="17">
        <f t="shared" si="76"/>
        <v>9.3121999999999989</v>
      </c>
      <c r="L383" s="17">
        <f t="shared" si="76"/>
        <v>661.9369999999999</v>
      </c>
      <c r="M383" s="17">
        <f t="shared" si="76"/>
        <v>929.21230000000003</v>
      </c>
      <c r="N383" s="17">
        <f t="shared" si="76"/>
        <v>202.482</v>
      </c>
      <c r="O383" s="17">
        <f t="shared" si="76"/>
        <v>16.130600000000001</v>
      </c>
      <c r="P383" s="177"/>
      <c r="Q383" s="119">
        <f>G383/2720</f>
        <v>0.61189705882352941</v>
      </c>
      <c r="R383" s="126" t="s">
        <v>264</v>
      </c>
    </row>
    <row r="384" spans="1:18" x14ac:dyDescent="0.25">
      <c r="A384" s="33"/>
      <c r="B384" s="44"/>
      <c r="C384" s="76"/>
      <c r="D384" s="51"/>
      <c r="E384" s="51"/>
      <c r="F384" s="51"/>
      <c r="G384" s="51"/>
      <c r="H384" s="51"/>
      <c r="I384" s="51"/>
      <c r="J384" s="51"/>
      <c r="K384" s="51"/>
      <c r="L384" s="51"/>
      <c r="M384" s="79"/>
      <c r="N384" s="79"/>
      <c r="O384" s="51"/>
      <c r="P384" s="182"/>
    </row>
    <row r="385" spans="1:18" ht="16.5" thickBot="1" x14ac:dyDescent="0.3">
      <c r="A385" s="70" t="s">
        <v>125</v>
      </c>
      <c r="B385" s="92"/>
      <c r="C385" s="75"/>
      <c r="M385" s="123"/>
      <c r="N385" s="123"/>
      <c r="P385" s="183"/>
    </row>
    <row r="386" spans="1:18" ht="15.75" customHeight="1" x14ac:dyDescent="0.25">
      <c r="A386" s="2" t="s">
        <v>93</v>
      </c>
      <c r="B386" s="77"/>
      <c r="C386" s="36" t="s">
        <v>94</v>
      </c>
      <c r="D386" s="226" t="s">
        <v>95</v>
      </c>
      <c r="E386" s="227"/>
      <c r="F386" s="228"/>
      <c r="G386" s="19" t="s">
        <v>96</v>
      </c>
      <c r="H386" s="239" t="s">
        <v>97</v>
      </c>
      <c r="I386" s="236" t="s">
        <v>98</v>
      </c>
      <c r="J386" s="242" t="s">
        <v>99</v>
      </c>
      <c r="K386" s="236" t="s">
        <v>100</v>
      </c>
      <c r="L386" s="242" t="s">
        <v>101</v>
      </c>
      <c r="M386" s="236" t="s">
        <v>102</v>
      </c>
      <c r="N386" s="239" t="s">
        <v>103</v>
      </c>
      <c r="O386" s="236" t="s">
        <v>104</v>
      </c>
      <c r="P386" s="190" t="s">
        <v>115</v>
      </c>
    </row>
    <row r="387" spans="1:18" ht="16.5" thickBot="1" x14ac:dyDescent="0.3">
      <c r="A387" s="13" t="s">
        <v>105</v>
      </c>
      <c r="B387" s="4"/>
      <c r="C387" s="37" t="s">
        <v>106</v>
      </c>
      <c r="D387" s="229"/>
      <c r="E387" s="230"/>
      <c r="F387" s="231"/>
      <c r="G387" s="15" t="s">
        <v>118</v>
      </c>
      <c r="H387" s="240"/>
      <c r="I387" s="237"/>
      <c r="J387" s="243"/>
      <c r="K387" s="237"/>
      <c r="L387" s="243"/>
      <c r="M387" s="237"/>
      <c r="N387" s="240"/>
      <c r="O387" s="237"/>
      <c r="P387" s="191" t="s">
        <v>116</v>
      </c>
    </row>
    <row r="388" spans="1:18" ht="16.5" thickBot="1" x14ac:dyDescent="0.3">
      <c r="A388" s="8"/>
      <c r="B388" s="88"/>
      <c r="C388" s="52"/>
      <c r="D388" s="9" t="s">
        <v>107</v>
      </c>
      <c r="E388" s="9" t="s">
        <v>108</v>
      </c>
      <c r="F388" s="47" t="s">
        <v>109</v>
      </c>
      <c r="G388" s="9" t="s">
        <v>110</v>
      </c>
      <c r="H388" s="241"/>
      <c r="I388" s="238"/>
      <c r="J388" s="244"/>
      <c r="K388" s="238"/>
      <c r="L388" s="244"/>
      <c r="M388" s="238"/>
      <c r="N388" s="241"/>
      <c r="O388" s="238"/>
      <c r="P388" s="192"/>
    </row>
    <row r="389" spans="1:18" x14ac:dyDescent="0.25">
      <c r="A389" s="13"/>
      <c r="B389" s="11" t="s">
        <v>5</v>
      </c>
      <c r="C389" s="36"/>
      <c r="D389" s="112"/>
      <c r="E389" s="19"/>
      <c r="F389" s="112"/>
      <c r="G389" s="19"/>
      <c r="H389" s="112"/>
      <c r="I389" s="19"/>
      <c r="J389" s="6"/>
      <c r="K389" s="19"/>
      <c r="L389" s="6"/>
      <c r="M389" s="19"/>
      <c r="N389" s="111"/>
      <c r="O389" s="19"/>
      <c r="P389" s="191"/>
    </row>
    <row r="390" spans="1:18" x14ac:dyDescent="0.25">
      <c r="A390" s="13" t="s">
        <v>57</v>
      </c>
      <c r="B390" s="44"/>
      <c r="C390" s="37" t="s">
        <v>58</v>
      </c>
      <c r="D390" s="6">
        <v>2.33</v>
      </c>
      <c r="E390" s="15">
        <v>8.1199999999999992</v>
      </c>
      <c r="F390" s="6">
        <v>15.549999999999997</v>
      </c>
      <c r="G390" s="15">
        <v>144.59999999999997</v>
      </c>
      <c r="H390" s="6">
        <v>3.2999999999999988E-2</v>
      </c>
      <c r="I390" s="15">
        <v>0</v>
      </c>
      <c r="J390" s="6">
        <v>40</v>
      </c>
      <c r="K390" s="15">
        <v>0.62</v>
      </c>
      <c r="L390" s="6">
        <v>8.1</v>
      </c>
      <c r="M390" s="15">
        <v>22.5</v>
      </c>
      <c r="N390" s="7">
        <v>3.9</v>
      </c>
      <c r="O390" s="15">
        <v>0.38</v>
      </c>
      <c r="P390" s="191" t="s">
        <v>131</v>
      </c>
    </row>
    <row r="391" spans="1:18" ht="31.5" x14ac:dyDescent="0.25">
      <c r="A391" s="13" t="s">
        <v>260</v>
      </c>
      <c r="B391" s="44"/>
      <c r="C391" s="37" t="s">
        <v>195</v>
      </c>
      <c r="D391" s="6">
        <v>8.5500000000000007</v>
      </c>
      <c r="E391" s="15">
        <v>5.2299999999999995</v>
      </c>
      <c r="F391" s="6">
        <v>28.38</v>
      </c>
      <c r="G391" s="15">
        <v>208.2</v>
      </c>
      <c r="H391" s="6">
        <v>0.12660000000000002</v>
      </c>
      <c r="I391" s="15">
        <v>0.76800000000000013</v>
      </c>
      <c r="J391" s="6">
        <v>102.60000000000002</v>
      </c>
      <c r="K391" s="15">
        <v>5.1480000000000006</v>
      </c>
      <c r="L391" s="6">
        <v>380.58000000000004</v>
      </c>
      <c r="M391" s="15">
        <v>475.78800000000001</v>
      </c>
      <c r="N391" s="7">
        <v>51.744</v>
      </c>
      <c r="O391" s="15">
        <v>1.284</v>
      </c>
      <c r="P391" s="191" t="s">
        <v>193</v>
      </c>
    </row>
    <row r="392" spans="1:18" x14ac:dyDescent="0.25">
      <c r="A392" s="13" t="s">
        <v>17</v>
      </c>
      <c r="B392" s="44"/>
      <c r="C392" s="37" t="s">
        <v>163</v>
      </c>
      <c r="D392" s="6">
        <v>0.38</v>
      </c>
      <c r="E392" s="15">
        <v>9.69E-2</v>
      </c>
      <c r="F392" s="6">
        <v>10.056000000000001</v>
      </c>
      <c r="G392" s="15">
        <v>42.66</v>
      </c>
      <c r="H392" s="6">
        <v>1.9000000000000002E-3</v>
      </c>
      <c r="I392" s="15">
        <v>0.19000000000000003</v>
      </c>
      <c r="J392" s="6">
        <v>0</v>
      </c>
      <c r="K392" s="15">
        <v>0</v>
      </c>
      <c r="L392" s="6">
        <v>18.939</v>
      </c>
      <c r="M392" s="15">
        <v>15.656000000000002</v>
      </c>
      <c r="N392" s="7">
        <v>8.3600000000000012</v>
      </c>
      <c r="O392" s="15">
        <v>1.5880000000000001</v>
      </c>
      <c r="P392" s="191" t="s">
        <v>226</v>
      </c>
    </row>
    <row r="393" spans="1:18" x14ac:dyDescent="0.25">
      <c r="A393" s="13" t="s">
        <v>45</v>
      </c>
      <c r="B393" s="4"/>
      <c r="C393" s="37">
        <v>120</v>
      </c>
      <c r="D393" s="7">
        <v>0.48</v>
      </c>
      <c r="E393" s="15">
        <v>0.48</v>
      </c>
      <c r="F393" s="15">
        <v>11.759999999999998</v>
      </c>
      <c r="G393" s="15">
        <v>56.399999999999984</v>
      </c>
      <c r="H393" s="5">
        <v>3.599999999999999E-2</v>
      </c>
      <c r="I393" s="14">
        <v>11.999999999999996</v>
      </c>
      <c r="J393" s="42">
        <v>0</v>
      </c>
      <c r="K393" s="14">
        <v>0.24</v>
      </c>
      <c r="L393" s="42">
        <v>19.2</v>
      </c>
      <c r="M393" s="14">
        <v>13.2</v>
      </c>
      <c r="N393" s="14">
        <v>10.799999999999999</v>
      </c>
      <c r="O393" s="42">
        <v>2.6399999999999997</v>
      </c>
      <c r="P393" s="158" t="s">
        <v>134</v>
      </c>
    </row>
    <row r="394" spans="1:18" ht="24.75" thickBot="1" x14ac:dyDescent="0.3">
      <c r="A394" s="13" t="s">
        <v>27</v>
      </c>
      <c r="B394" s="44"/>
      <c r="C394" s="37">
        <v>30</v>
      </c>
      <c r="D394" s="7">
        <v>2.25</v>
      </c>
      <c r="E394" s="15">
        <v>0.87</v>
      </c>
      <c r="F394" s="28">
        <v>15.419999999999998</v>
      </c>
      <c r="G394" s="7">
        <v>78.599999999999994</v>
      </c>
      <c r="H394" s="7">
        <v>3.3000000000000002E-2</v>
      </c>
      <c r="I394" s="15">
        <v>0</v>
      </c>
      <c r="J394" s="6">
        <v>0</v>
      </c>
      <c r="K394" s="15">
        <v>0.51</v>
      </c>
      <c r="L394" s="6">
        <v>5.7</v>
      </c>
      <c r="M394" s="15">
        <v>19.5</v>
      </c>
      <c r="N394" s="15">
        <v>3.9</v>
      </c>
      <c r="O394" s="6">
        <v>0.36</v>
      </c>
      <c r="P394" s="158" t="s">
        <v>133</v>
      </c>
    </row>
    <row r="395" spans="1:18" ht="16.5" thickBot="1" x14ac:dyDescent="0.3">
      <c r="A395" s="114" t="s">
        <v>112</v>
      </c>
      <c r="B395" s="93"/>
      <c r="C395" s="16">
        <v>600</v>
      </c>
      <c r="D395" s="17">
        <f>SUM(D390:D394)</f>
        <v>13.990000000000002</v>
      </c>
      <c r="E395" s="17">
        <f t="shared" ref="E395:O395" si="77">SUM(E390:E394)</f>
        <v>14.796899999999997</v>
      </c>
      <c r="F395" s="17">
        <f t="shared" si="77"/>
        <v>81.165999999999983</v>
      </c>
      <c r="G395" s="17">
        <f t="shared" si="77"/>
        <v>530.45999999999992</v>
      </c>
      <c r="H395" s="17">
        <f t="shared" si="77"/>
        <v>0.23050000000000001</v>
      </c>
      <c r="I395" s="17">
        <f t="shared" si="77"/>
        <v>12.957999999999997</v>
      </c>
      <c r="J395" s="17">
        <f t="shared" si="77"/>
        <v>142.60000000000002</v>
      </c>
      <c r="K395" s="17">
        <f t="shared" si="77"/>
        <v>6.5180000000000007</v>
      </c>
      <c r="L395" s="17">
        <f t="shared" si="77"/>
        <v>432.51900000000006</v>
      </c>
      <c r="M395" s="17">
        <f t="shared" si="77"/>
        <v>546.64400000000001</v>
      </c>
      <c r="N395" s="17">
        <f t="shared" si="77"/>
        <v>78.704000000000008</v>
      </c>
      <c r="O395" s="17">
        <f t="shared" si="77"/>
        <v>6.2519999999999998</v>
      </c>
      <c r="P395" s="193"/>
    </row>
    <row r="396" spans="1:18" x14ac:dyDescent="0.25">
      <c r="A396" s="13"/>
      <c r="B396" s="44" t="s">
        <v>113</v>
      </c>
      <c r="C396" s="38"/>
      <c r="D396" s="6"/>
      <c r="E396" s="15"/>
      <c r="F396" s="28"/>
      <c r="G396" s="15"/>
      <c r="H396" s="6"/>
      <c r="I396" s="15"/>
      <c r="J396" s="6"/>
      <c r="K396" s="15"/>
      <c r="L396" s="6"/>
      <c r="M396" s="15"/>
      <c r="N396" s="7"/>
      <c r="O396" s="15"/>
      <c r="P396" s="191"/>
    </row>
    <row r="397" spans="1:18" x14ac:dyDescent="0.25">
      <c r="A397" s="13" t="s">
        <v>52</v>
      </c>
      <c r="B397" s="44"/>
      <c r="C397" s="37">
        <v>35</v>
      </c>
      <c r="D397" s="6">
        <v>2.59</v>
      </c>
      <c r="E397" s="15">
        <v>3.29</v>
      </c>
      <c r="F397" s="6">
        <v>25.584999999999997</v>
      </c>
      <c r="G397" s="15">
        <v>142.44999999999999</v>
      </c>
      <c r="H397" s="6">
        <v>4.5499999999999999E-2</v>
      </c>
      <c r="I397" s="15"/>
      <c r="J397" s="6"/>
      <c r="K397" s="15">
        <v>1.2949999999999999</v>
      </c>
      <c r="L397" s="6">
        <v>9.1</v>
      </c>
      <c r="M397" s="15">
        <v>29.4</v>
      </c>
      <c r="N397" s="15">
        <v>10.5</v>
      </c>
      <c r="O397" s="6">
        <v>0.49</v>
      </c>
      <c r="P397" s="158"/>
    </row>
    <row r="398" spans="1:18" ht="16.5" thickBot="1" x14ac:dyDescent="0.3">
      <c r="A398" s="13" t="s">
        <v>267</v>
      </c>
      <c r="B398" s="44"/>
      <c r="C398" s="38" t="s">
        <v>175</v>
      </c>
      <c r="D398" s="6">
        <v>5.8</v>
      </c>
      <c r="E398" s="15">
        <v>5</v>
      </c>
      <c r="F398" s="6">
        <v>8.4</v>
      </c>
      <c r="G398" s="15">
        <v>102</v>
      </c>
      <c r="H398" s="6">
        <v>0.04</v>
      </c>
      <c r="I398" s="15">
        <v>0.6</v>
      </c>
      <c r="J398" s="6">
        <v>28</v>
      </c>
      <c r="K398" s="15"/>
      <c r="L398" s="6">
        <v>248</v>
      </c>
      <c r="M398" s="15">
        <v>184</v>
      </c>
      <c r="N398" s="7">
        <v>28</v>
      </c>
      <c r="O398" s="15">
        <v>0.2</v>
      </c>
      <c r="P398" s="191" t="s">
        <v>178</v>
      </c>
    </row>
    <row r="399" spans="1:18" ht="16.5" thickBot="1" x14ac:dyDescent="0.3">
      <c r="A399" s="114" t="s">
        <v>112</v>
      </c>
      <c r="B399" s="93"/>
      <c r="C399" s="97">
        <f>C397+C398</f>
        <v>235</v>
      </c>
      <c r="D399" s="97">
        <f t="shared" ref="D399:G399" si="78">D397+D398</f>
        <v>8.39</v>
      </c>
      <c r="E399" s="97">
        <f t="shared" si="78"/>
        <v>8.2899999999999991</v>
      </c>
      <c r="F399" s="97">
        <f t="shared" si="78"/>
        <v>33.984999999999999</v>
      </c>
      <c r="G399" s="97">
        <f t="shared" si="78"/>
        <v>244.45</v>
      </c>
      <c r="H399" s="31">
        <f t="shared" ref="H399:O399" si="79">SUM(H398)</f>
        <v>0.04</v>
      </c>
      <c r="I399" s="17">
        <f t="shared" si="79"/>
        <v>0.6</v>
      </c>
      <c r="J399" s="31">
        <f t="shared" si="79"/>
        <v>28</v>
      </c>
      <c r="K399" s="17">
        <f t="shared" si="79"/>
        <v>0</v>
      </c>
      <c r="L399" s="31">
        <f t="shared" si="79"/>
        <v>248</v>
      </c>
      <c r="M399" s="17">
        <f t="shared" si="79"/>
        <v>184</v>
      </c>
      <c r="N399" s="31">
        <f t="shared" si="79"/>
        <v>28</v>
      </c>
      <c r="O399" s="17">
        <f t="shared" si="79"/>
        <v>0.2</v>
      </c>
      <c r="P399" s="193"/>
      <c r="Q399" s="119"/>
    </row>
    <row r="400" spans="1:18" ht="21" customHeight="1" thickBot="1" x14ac:dyDescent="0.3">
      <c r="A400" s="224" t="s">
        <v>298</v>
      </c>
      <c r="B400" s="225"/>
      <c r="C400" s="147">
        <f>C395+C399</f>
        <v>835</v>
      </c>
      <c r="D400" s="80">
        <f>D395+D399</f>
        <v>22.380000000000003</v>
      </c>
      <c r="E400" s="80">
        <f t="shared" ref="E400:O400" si="80">E395+E399</f>
        <v>23.086899999999996</v>
      </c>
      <c r="F400" s="80">
        <f t="shared" si="80"/>
        <v>115.15099999999998</v>
      </c>
      <c r="G400" s="80">
        <f t="shared" si="80"/>
        <v>774.90999999999985</v>
      </c>
      <c r="H400" s="80">
        <f t="shared" si="80"/>
        <v>0.27050000000000002</v>
      </c>
      <c r="I400" s="80">
        <f t="shared" si="80"/>
        <v>13.557999999999996</v>
      </c>
      <c r="J400" s="80">
        <f t="shared" si="80"/>
        <v>170.60000000000002</v>
      </c>
      <c r="K400" s="80">
        <f t="shared" si="80"/>
        <v>6.5180000000000007</v>
      </c>
      <c r="L400" s="80">
        <f t="shared" si="80"/>
        <v>680.51900000000001</v>
      </c>
      <c r="M400" s="80">
        <f t="shared" si="80"/>
        <v>730.64400000000001</v>
      </c>
      <c r="N400" s="80">
        <f t="shared" si="80"/>
        <v>106.70400000000001</v>
      </c>
      <c r="O400" s="80">
        <f t="shared" si="80"/>
        <v>6.452</v>
      </c>
      <c r="P400" s="194">
        <f t="shared" ref="P400" si="81">P395+P399</f>
        <v>0</v>
      </c>
      <c r="Q400" s="119">
        <f>G400/2720</f>
        <v>0.28489338235294115</v>
      </c>
      <c r="R400" s="126" t="s">
        <v>266</v>
      </c>
    </row>
    <row r="401" spans="1:18" x14ac:dyDescent="0.25">
      <c r="A401" s="96"/>
      <c r="B401" s="11" t="s">
        <v>10</v>
      </c>
      <c r="C401" s="36"/>
      <c r="D401" s="79"/>
      <c r="E401" s="80"/>
      <c r="F401" s="79"/>
      <c r="G401" s="80"/>
      <c r="H401" s="79"/>
      <c r="I401" s="80"/>
      <c r="J401" s="79"/>
      <c r="K401" s="80"/>
      <c r="L401" s="79"/>
      <c r="M401" s="80"/>
      <c r="N401" s="81"/>
      <c r="O401" s="80"/>
      <c r="P401" s="190"/>
      <c r="Q401" s="119"/>
    </row>
    <row r="402" spans="1:18" x14ac:dyDescent="0.25">
      <c r="A402" s="67" t="s">
        <v>66</v>
      </c>
      <c r="B402" s="68"/>
      <c r="C402" s="37">
        <v>100</v>
      </c>
      <c r="D402" s="26">
        <v>0.8</v>
      </c>
      <c r="E402" s="27">
        <v>0.1</v>
      </c>
      <c r="F402" s="26">
        <v>2.5</v>
      </c>
      <c r="G402" s="27">
        <v>14</v>
      </c>
      <c r="H402" s="26">
        <v>0.03</v>
      </c>
      <c r="I402" s="27">
        <v>10</v>
      </c>
      <c r="J402" s="26">
        <v>0</v>
      </c>
      <c r="K402" s="27">
        <v>0.1</v>
      </c>
      <c r="L402" s="26">
        <v>23</v>
      </c>
      <c r="M402" s="27">
        <v>42</v>
      </c>
      <c r="N402" s="55">
        <v>14</v>
      </c>
      <c r="O402" s="27">
        <v>0.6</v>
      </c>
      <c r="P402" s="191" t="s">
        <v>139</v>
      </c>
    </row>
    <row r="403" spans="1:18" ht="31.5" x14ac:dyDescent="0.25">
      <c r="A403" s="67" t="s">
        <v>302</v>
      </c>
      <c r="B403" s="68"/>
      <c r="C403" s="37">
        <v>250</v>
      </c>
      <c r="D403" s="26">
        <v>2.5649999999999999</v>
      </c>
      <c r="E403" s="27">
        <v>5.5425000000000004</v>
      </c>
      <c r="F403" s="26">
        <v>11.62</v>
      </c>
      <c r="G403" s="27">
        <v>115.75</v>
      </c>
      <c r="H403" s="26">
        <v>0.05</v>
      </c>
      <c r="I403" s="27">
        <v>0.5</v>
      </c>
      <c r="J403" s="26">
        <v>12.5</v>
      </c>
      <c r="K403" s="27">
        <v>2.5750000000000002</v>
      </c>
      <c r="L403" s="26">
        <v>28.55</v>
      </c>
      <c r="M403" s="27">
        <v>38.5</v>
      </c>
      <c r="N403" s="55">
        <v>10.675000000000001</v>
      </c>
      <c r="O403" s="27">
        <v>0.65</v>
      </c>
      <c r="P403" s="191" t="s">
        <v>241</v>
      </c>
    </row>
    <row r="404" spans="1:18" ht="23.25" customHeight="1" x14ac:dyDescent="0.25">
      <c r="A404" s="67" t="s">
        <v>289</v>
      </c>
      <c r="B404" s="68"/>
      <c r="C404" s="37" t="s">
        <v>153</v>
      </c>
      <c r="D404" s="26">
        <v>14.82</v>
      </c>
      <c r="E404" s="27">
        <v>18.5</v>
      </c>
      <c r="F404" s="26">
        <v>15.5</v>
      </c>
      <c r="G404" s="27">
        <v>273.8</v>
      </c>
      <c r="H404" s="26">
        <v>0.13100000000000001</v>
      </c>
      <c r="I404" s="27">
        <v>7.8360000000000003</v>
      </c>
      <c r="J404" s="26">
        <v>41.56</v>
      </c>
      <c r="K404" s="27"/>
      <c r="L404" s="26">
        <v>81.718000000000004</v>
      </c>
      <c r="M404" s="27">
        <v>55.673999999999999</v>
      </c>
      <c r="N404" s="55">
        <v>37.569000000000003</v>
      </c>
      <c r="O404" s="27">
        <v>3.05</v>
      </c>
      <c r="P404" s="191" t="s">
        <v>141</v>
      </c>
    </row>
    <row r="405" spans="1:18" x14ac:dyDescent="0.25">
      <c r="A405" s="67" t="s">
        <v>20</v>
      </c>
      <c r="B405" s="68"/>
      <c r="C405" s="37">
        <v>180</v>
      </c>
      <c r="D405" s="26">
        <v>4.3811999999999998</v>
      </c>
      <c r="E405" s="27">
        <v>6.4493999999999989</v>
      </c>
      <c r="F405" s="26">
        <v>44.020799999999994</v>
      </c>
      <c r="G405" s="27">
        <v>251.64</v>
      </c>
      <c r="H405" s="26">
        <v>3.0600000000000002E-2</v>
      </c>
      <c r="I405" s="27"/>
      <c r="J405" s="26"/>
      <c r="K405" s="27">
        <v>0.33839999999999998</v>
      </c>
      <c r="L405" s="26">
        <v>1.6380000000000003</v>
      </c>
      <c r="M405" s="27">
        <v>73.134000000000015</v>
      </c>
      <c r="N405" s="55">
        <v>19.602000000000004</v>
      </c>
      <c r="O405" s="27">
        <v>0.63180000000000003</v>
      </c>
      <c r="P405" s="191" t="s">
        <v>230</v>
      </c>
    </row>
    <row r="406" spans="1:18" x14ac:dyDescent="0.25">
      <c r="A406" s="71" t="s">
        <v>24</v>
      </c>
      <c r="B406" s="4"/>
      <c r="C406" s="14">
        <v>180</v>
      </c>
      <c r="D406" s="6">
        <v>0.9</v>
      </c>
      <c r="E406" s="15">
        <v>0</v>
      </c>
      <c r="F406" s="6">
        <v>18.18</v>
      </c>
      <c r="G406" s="41">
        <v>76.319999999999993</v>
      </c>
      <c r="H406" s="42">
        <v>1.9799999999999998E-2</v>
      </c>
      <c r="I406" s="14">
        <v>3.5999999999999996</v>
      </c>
      <c r="J406" s="42">
        <v>0</v>
      </c>
      <c r="K406" s="14">
        <v>0.18000000000000002</v>
      </c>
      <c r="L406" s="42">
        <v>12.6</v>
      </c>
      <c r="M406" s="14">
        <v>12.6</v>
      </c>
      <c r="N406" s="14">
        <v>7.2</v>
      </c>
      <c r="O406" s="42">
        <v>2.52</v>
      </c>
      <c r="P406" s="158" t="s">
        <v>142</v>
      </c>
    </row>
    <row r="407" spans="1:18" ht="18" customHeight="1" x14ac:dyDescent="0.25">
      <c r="A407" s="67" t="s">
        <v>11</v>
      </c>
      <c r="B407" s="68"/>
      <c r="C407" s="37">
        <v>60</v>
      </c>
      <c r="D407" s="26">
        <v>3.96</v>
      </c>
      <c r="E407" s="27">
        <v>0.72</v>
      </c>
      <c r="F407" s="26">
        <v>23.76</v>
      </c>
      <c r="G407" s="27">
        <v>118.80000000000001</v>
      </c>
      <c r="H407" s="26">
        <v>0.10200000000000002</v>
      </c>
      <c r="I407" s="27"/>
      <c r="J407" s="26"/>
      <c r="K407" s="27">
        <v>0.84</v>
      </c>
      <c r="L407" s="26">
        <v>17.400000000000002</v>
      </c>
      <c r="M407" s="27">
        <v>90.000000000000014</v>
      </c>
      <c r="N407" s="55">
        <v>28.200000000000006</v>
      </c>
      <c r="O407" s="27">
        <v>2.3400000000000003</v>
      </c>
      <c r="P407" s="191" t="s">
        <v>143</v>
      </c>
    </row>
    <row r="408" spans="1:18" ht="18" customHeight="1" thickBot="1" x14ac:dyDescent="0.3">
      <c r="A408" s="3" t="s">
        <v>25</v>
      </c>
      <c r="B408" s="4"/>
      <c r="C408" s="38">
        <v>50</v>
      </c>
      <c r="D408" s="26">
        <v>3.8</v>
      </c>
      <c r="E408" s="27">
        <v>0.4</v>
      </c>
      <c r="F408" s="26">
        <v>24.6</v>
      </c>
      <c r="G408" s="27">
        <v>117.5</v>
      </c>
      <c r="H408" s="26">
        <v>5.5000000000000007E-2</v>
      </c>
      <c r="I408" s="27">
        <v>0</v>
      </c>
      <c r="J408" s="26">
        <v>0</v>
      </c>
      <c r="K408" s="27">
        <v>0.55000000000000004</v>
      </c>
      <c r="L408" s="26">
        <v>10</v>
      </c>
      <c r="M408" s="27">
        <v>32.5</v>
      </c>
      <c r="N408" s="55">
        <v>7.0000000000000009</v>
      </c>
      <c r="O408" s="27">
        <v>0.55000000000000016</v>
      </c>
      <c r="P408" s="191" t="s">
        <v>133</v>
      </c>
    </row>
    <row r="409" spans="1:18" ht="18" customHeight="1" thickBot="1" x14ac:dyDescent="0.3">
      <c r="A409" s="114" t="s">
        <v>112</v>
      </c>
      <c r="B409" s="93"/>
      <c r="C409" s="16">
        <v>920</v>
      </c>
      <c r="D409" s="17">
        <f>SUM(D402:D408)</f>
        <v>31.226200000000002</v>
      </c>
      <c r="E409" s="17">
        <f t="shared" ref="E409:O409" si="82">SUM(E402:E408)</f>
        <v>31.711899999999993</v>
      </c>
      <c r="F409" s="17">
        <f t="shared" si="82"/>
        <v>140.1808</v>
      </c>
      <c r="G409" s="17">
        <f t="shared" si="82"/>
        <v>967.81</v>
      </c>
      <c r="H409" s="17">
        <f t="shared" si="82"/>
        <v>0.41840000000000005</v>
      </c>
      <c r="I409" s="17">
        <f t="shared" si="82"/>
        <v>21.936</v>
      </c>
      <c r="J409" s="17">
        <f t="shared" si="82"/>
        <v>54.06</v>
      </c>
      <c r="K409" s="17">
        <f t="shared" si="82"/>
        <v>4.5834000000000001</v>
      </c>
      <c r="L409" s="17">
        <f t="shared" si="82"/>
        <v>174.90600000000001</v>
      </c>
      <c r="M409" s="17">
        <f t="shared" si="82"/>
        <v>344.40800000000002</v>
      </c>
      <c r="N409" s="17">
        <f t="shared" si="82"/>
        <v>124.24600000000001</v>
      </c>
      <c r="O409" s="17">
        <f t="shared" si="82"/>
        <v>10.341800000000001</v>
      </c>
      <c r="P409" s="193"/>
      <c r="Q409" s="119">
        <f>G409/2720</f>
        <v>0.35581249999999998</v>
      </c>
      <c r="R409" s="129" t="s">
        <v>263</v>
      </c>
    </row>
    <row r="410" spans="1:18" ht="18" customHeight="1" thickBot="1" x14ac:dyDescent="0.3">
      <c r="A410" s="163" t="s">
        <v>314</v>
      </c>
      <c r="B410" s="95"/>
      <c r="C410" s="164">
        <v>500</v>
      </c>
      <c r="D410" s="165">
        <v>0</v>
      </c>
      <c r="E410" s="109">
        <v>0</v>
      </c>
      <c r="F410" s="166">
        <v>0</v>
      </c>
      <c r="G410" s="165">
        <v>0</v>
      </c>
      <c r="H410" s="165">
        <v>0</v>
      </c>
      <c r="I410" s="165">
        <v>0</v>
      </c>
      <c r="J410" s="165">
        <v>0</v>
      </c>
      <c r="K410" s="165">
        <v>0</v>
      </c>
      <c r="L410" s="165">
        <v>0</v>
      </c>
      <c r="M410" s="165">
        <v>0</v>
      </c>
      <c r="N410" s="165">
        <v>0</v>
      </c>
      <c r="O410" s="109">
        <v>0</v>
      </c>
      <c r="P410" s="192"/>
      <c r="Q410" s="167"/>
      <c r="R410" s="129"/>
    </row>
    <row r="411" spans="1:18" ht="18" customHeight="1" thickBot="1" x14ac:dyDescent="0.3">
      <c r="A411" s="43" t="s">
        <v>114</v>
      </c>
      <c r="B411" s="75"/>
      <c r="C411" s="145">
        <f>C395+C399+C409+C410</f>
        <v>2255</v>
      </c>
      <c r="D411" s="60">
        <f>D395+D399+D409+D410</f>
        <v>53.606200000000001</v>
      </c>
      <c r="E411" s="60">
        <f t="shared" ref="E411:O411" si="83">E395+E399+E409+E410</f>
        <v>54.798799999999986</v>
      </c>
      <c r="F411" s="60">
        <f t="shared" si="83"/>
        <v>255.33179999999999</v>
      </c>
      <c r="G411" s="60">
        <f t="shared" si="83"/>
        <v>1742.7199999999998</v>
      </c>
      <c r="H411" s="60">
        <f t="shared" si="83"/>
        <v>0.68890000000000007</v>
      </c>
      <c r="I411" s="60">
        <f t="shared" si="83"/>
        <v>35.494</v>
      </c>
      <c r="J411" s="60">
        <f t="shared" si="83"/>
        <v>224.66000000000003</v>
      </c>
      <c r="K411" s="60">
        <f t="shared" si="83"/>
        <v>11.101400000000002</v>
      </c>
      <c r="L411" s="60">
        <f t="shared" si="83"/>
        <v>855.42499999999995</v>
      </c>
      <c r="M411" s="60">
        <f t="shared" si="83"/>
        <v>1075.0520000000001</v>
      </c>
      <c r="N411" s="60">
        <f t="shared" si="83"/>
        <v>230.95000000000002</v>
      </c>
      <c r="O411" s="60">
        <f t="shared" si="83"/>
        <v>16.793800000000001</v>
      </c>
      <c r="P411" s="192"/>
      <c r="Q411" s="118">
        <f>G411/2720</f>
        <v>0.64070588235294113</v>
      </c>
      <c r="R411" s="126" t="s">
        <v>264</v>
      </c>
    </row>
    <row r="412" spans="1:18" x14ac:dyDescent="0.25">
      <c r="A412" s="33"/>
      <c r="B412" s="44"/>
      <c r="C412" s="82"/>
      <c r="D412" s="51"/>
      <c r="E412" s="51"/>
      <c r="F412" s="51"/>
      <c r="G412" s="51"/>
      <c r="H412" s="51"/>
      <c r="I412" s="51"/>
      <c r="J412" s="51"/>
      <c r="K412" s="51"/>
      <c r="L412" s="51"/>
      <c r="M412" s="51"/>
      <c r="N412" s="51"/>
      <c r="O412" s="79"/>
      <c r="P412" s="182"/>
    </row>
    <row r="413" spans="1:18" ht="16.5" thickBot="1" x14ac:dyDescent="0.3">
      <c r="A413" s="70" t="s">
        <v>126</v>
      </c>
      <c r="B413" s="92"/>
      <c r="C413" s="75"/>
      <c r="N413" s="123"/>
      <c r="O413" s="123"/>
      <c r="P413" s="183"/>
    </row>
    <row r="414" spans="1:18" ht="15.75" customHeight="1" x14ac:dyDescent="0.25">
      <c r="A414" s="2" t="s">
        <v>93</v>
      </c>
      <c r="B414" s="77"/>
      <c r="C414" s="36" t="s">
        <v>94</v>
      </c>
      <c r="D414" s="226" t="s">
        <v>95</v>
      </c>
      <c r="E414" s="227"/>
      <c r="F414" s="228"/>
      <c r="G414" s="19" t="s">
        <v>96</v>
      </c>
      <c r="H414" s="239" t="s">
        <v>97</v>
      </c>
      <c r="I414" s="236" t="s">
        <v>98</v>
      </c>
      <c r="J414" s="242" t="s">
        <v>99</v>
      </c>
      <c r="K414" s="236" t="s">
        <v>100</v>
      </c>
      <c r="L414" s="242" t="s">
        <v>101</v>
      </c>
      <c r="M414" s="236" t="s">
        <v>102</v>
      </c>
      <c r="N414" s="239" t="s">
        <v>103</v>
      </c>
      <c r="O414" s="236" t="s">
        <v>104</v>
      </c>
      <c r="P414" s="190" t="s">
        <v>115</v>
      </c>
    </row>
    <row r="415" spans="1:18" ht="16.5" thickBot="1" x14ac:dyDescent="0.3">
      <c r="A415" s="13" t="s">
        <v>105</v>
      </c>
      <c r="B415" s="4"/>
      <c r="C415" s="37" t="s">
        <v>106</v>
      </c>
      <c r="D415" s="229"/>
      <c r="E415" s="230"/>
      <c r="F415" s="231"/>
      <c r="G415" s="15" t="s">
        <v>118</v>
      </c>
      <c r="H415" s="240"/>
      <c r="I415" s="237"/>
      <c r="J415" s="243"/>
      <c r="K415" s="237"/>
      <c r="L415" s="243"/>
      <c r="M415" s="237"/>
      <c r="N415" s="240"/>
      <c r="O415" s="237"/>
      <c r="P415" s="191" t="s">
        <v>116</v>
      </c>
    </row>
    <row r="416" spans="1:18" ht="16.5" thickBot="1" x14ac:dyDescent="0.3">
      <c r="A416" s="13"/>
      <c r="B416" s="4"/>
      <c r="C416" s="37"/>
      <c r="D416" s="19" t="s">
        <v>107</v>
      </c>
      <c r="E416" s="19" t="s">
        <v>108</v>
      </c>
      <c r="F416" s="112" t="s">
        <v>109</v>
      </c>
      <c r="G416" s="19" t="s">
        <v>110</v>
      </c>
      <c r="H416" s="241"/>
      <c r="I416" s="238"/>
      <c r="J416" s="244"/>
      <c r="K416" s="238"/>
      <c r="L416" s="244"/>
      <c r="M416" s="238"/>
      <c r="N416" s="241"/>
      <c r="O416" s="238"/>
      <c r="P416" s="191"/>
    </row>
    <row r="417" spans="1:18" x14ac:dyDescent="0.25">
      <c r="A417" s="2"/>
      <c r="B417" s="11" t="s">
        <v>5</v>
      </c>
      <c r="C417" s="36"/>
      <c r="D417" s="112"/>
      <c r="E417" s="19"/>
      <c r="F417" s="112"/>
      <c r="G417" s="19"/>
      <c r="H417" s="112"/>
      <c r="I417" s="19"/>
      <c r="J417" s="112"/>
      <c r="K417" s="19"/>
      <c r="L417" s="112"/>
      <c r="M417" s="19"/>
      <c r="N417" s="112"/>
      <c r="O417" s="19"/>
      <c r="P417" s="190"/>
    </row>
    <row r="418" spans="1:18" x14ac:dyDescent="0.25">
      <c r="A418" s="13" t="s">
        <v>57</v>
      </c>
      <c r="B418" s="44"/>
      <c r="C418" s="37" t="s">
        <v>58</v>
      </c>
      <c r="D418" s="6">
        <v>2.33</v>
      </c>
      <c r="E418" s="15">
        <v>8.1199999999999992</v>
      </c>
      <c r="F418" s="6">
        <v>15.549999999999997</v>
      </c>
      <c r="G418" s="15">
        <v>144.59999999999997</v>
      </c>
      <c r="H418" s="6">
        <v>3.2999999999999988E-2</v>
      </c>
      <c r="I418" s="15">
        <v>0</v>
      </c>
      <c r="J418" s="6">
        <v>40</v>
      </c>
      <c r="K418" s="15">
        <v>0.62</v>
      </c>
      <c r="L418" s="6">
        <v>8.1</v>
      </c>
      <c r="M418" s="15">
        <v>22.5</v>
      </c>
      <c r="N418" s="6">
        <v>3.9</v>
      </c>
      <c r="O418" s="15">
        <v>0.38</v>
      </c>
      <c r="P418" s="191" t="s">
        <v>131</v>
      </c>
    </row>
    <row r="419" spans="1:18" x14ac:dyDescent="0.25">
      <c r="A419" s="13" t="s">
        <v>46</v>
      </c>
      <c r="B419" s="44"/>
      <c r="C419" s="37">
        <v>200</v>
      </c>
      <c r="D419" s="6">
        <v>7.67</v>
      </c>
      <c r="E419" s="15">
        <v>11.32</v>
      </c>
      <c r="F419" s="6">
        <v>35.46</v>
      </c>
      <c r="G419" s="15">
        <v>219.22</v>
      </c>
      <c r="H419" s="6">
        <v>0.09</v>
      </c>
      <c r="I419" s="15">
        <v>0.96</v>
      </c>
      <c r="J419" s="6">
        <v>14.799999999999997</v>
      </c>
      <c r="K419" s="15">
        <v>0.29000000000000004</v>
      </c>
      <c r="L419" s="6">
        <v>136.07</v>
      </c>
      <c r="M419" s="15">
        <v>150.61000000000001</v>
      </c>
      <c r="N419" s="6">
        <v>31.61</v>
      </c>
      <c r="O419" s="15">
        <v>1.66</v>
      </c>
      <c r="P419" s="191" t="s">
        <v>234</v>
      </c>
    </row>
    <row r="420" spans="1:18" x14ac:dyDescent="0.25">
      <c r="A420" s="13" t="s">
        <v>49</v>
      </c>
      <c r="B420" s="44"/>
      <c r="C420" s="37" t="s">
        <v>161</v>
      </c>
      <c r="D420" s="6">
        <v>2.4249999999999998</v>
      </c>
      <c r="E420" s="15">
        <v>4.9525499999999996</v>
      </c>
      <c r="F420" s="6">
        <v>13.747749999999998</v>
      </c>
      <c r="G420" s="15">
        <v>99.14</v>
      </c>
      <c r="H420" s="6">
        <v>4.859999999999999E-2</v>
      </c>
      <c r="I420" s="15">
        <v>0</v>
      </c>
      <c r="J420" s="6">
        <v>29.134999999999998</v>
      </c>
      <c r="K420" s="15">
        <v>0.72500000000000009</v>
      </c>
      <c r="L420" s="6">
        <v>11.01135</v>
      </c>
      <c r="M420" s="15">
        <v>29.904000000000003</v>
      </c>
      <c r="N420" s="6">
        <v>8.5887000000000011</v>
      </c>
      <c r="O420" s="15">
        <v>0.50050000000000006</v>
      </c>
      <c r="P420" s="191" t="s">
        <v>162</v>
      </c>
    </row>
    <row r="421" spans="1:18" x14ac:dyDescent="0.25">
      <c r="A421" s="13" t="s">
        <v>30</v>
      </c>
      <c r="B421" s="4"/>
      <c r="C421" s="14" t="s">
        <v>175</v>
      </c>
      <c r="D421" s="6">
        <v>3.1659999999999999</v>
      </c>
      <c r="E421" s="15">
        <v>2.6780000000000004</v>
      </c>
      <c r="F421" s="6">
        <v>5.9660000000000011</v>
      </c>
      <c r="G421" s="15">
        <v>60.600000000000009</v>
      </c>
      <c r="H421" s="6">
        <v>4.4000000000000004E-2</v>
      </c>
      <c r="I421" s="15">
        <v>1.3</v>
      </c>
      <c r="J421" s="6">
        <v>20</v>
      </c>
      <c r="K421" s="15">
        <v>0</v>
      </c>
      <c r="L421" s="6">
        <v>125.48</v>
      </c>
      <c r="M421" s="15">
        <v>90</v>
      </c>
      <c r="N421" s="6">
        <v>14</v>
      </c>
      <c r="O421" s="15">
        <v>0.10400000000000001</v>
      </c>
      <c r="P421" s="191" t="s">
        <v>176</v>
      </c>
    </row>
    <row r="422" spans="1:18" x14ac:dyDescent="0.25">
      <c r="A422" s="13" t="s">
        <v>45</v>
      </c>
      <c r="B422" s="4"/>
      <c r="C422" s="14">
        <v>120</v>
      </c>
      <c r="D422" s="7">
        <v>0.48</v>
      </c>
      <c r="E422" s="15">
        <v>0.48</v>
      </c>
      <c r="F422" s="6">
        <v>11.759999999999998</v>
      </c>
      <c r="G422" s="15">
        <v>56.399999999999984</v>
      </c>
      <c r="H422" s="6">
        <v>3.599999999999999E-2</v>
      </c>
      <c r="I422" s="15">
        <v>11.999999999999996</v>
      </c>
      <c r="J422" s="6">
        <v>0</v>
      </c>
      <c r="K422" s="15">
        <v>0.24</v>
      </c>
      <c r="L422" s="6">
        <v>19.2</v>
      </c>
      <c r="M422" s="15">
        <v>13.2</v>
      </c>
      <c r="N422" s="6">
        <v>10.799999999999999</v>
      </c>
      <c r="O422" s="15">
        <v>2.6399999999999997</v>
      </c>
      <c r="P422" s="191" t="s">
        <v>134</v>
      </c>
    </row>
    <row r="423" spans="1:18" ht="24.75" thickBot="1" x14ac:dyDescent="0.3">
      <c r="A423" s="13" t="s">
        <v>27</v>
      </c>
      <c r="B423" s="44"/>
      <c r="C423" s="37">
        <v>30</v>
      </c>
      <c r="D423" s="7">
        <v>2.25</v>
      </c>
      <c r="E423" s="15">
        <v>0.87</v>
      </c>
      <c r="F423" s="28">
        <v>15.419999999999998</v>
      </c>
      <c r="G423" s="7">
        <v>78.599999999999994</v>
      </c>
      <c r="H423" s="7">
        <v>3.3000000000000002E-2</v>
      </c>
      <c r="I423" s="15">
        <v>0</v>
      </c>
      <c r="J423" s="6">
        <v>0</v>
      </c>
      <c r="K423" s="15">
        <v>0.51</v>
      </c>
      <c r="L423" s="6">
        <v>5.7</v>
      </c>
      <c r="M423" s="15">
        <v>19.5</v>
      </c>
      <c r="N423" s="15">
        <v>3.9</v>
      </c>
      <c r="O423" s="6">
        <v>0.36</v>
      </c>
      <c r="P423" s="158" t="s">
        <v>133</v>
      </c>
    </row>
    <row r="424" spans="1:18" ht="16.5" thickBot="1" x14ac:dyDescent="0.3">
      <c r="A424" s="114" t="s">
        <v>112</v>
      </c>
      <c r="B424" s="93"/>
      <c r="C424" s="53">
        <v>640</v>
      </c>
      <c r="D424" s="17">
        <f>SUM(D418:D423)</f>
        <v>18.321000000000002</v>
      </c>
      <c r="E424" s="17">
        <f t="shared" ref="E424:O424" si="84">SUM(E418:E423)</f>
        <v>28.420549999999999</v>
      </c>
      <c r="F424" s="17">
        <f t="shared" si="84"/>
        <v>97.903749999999988</v>
      </c>
      <c r="G424" s="17">
        <f t="shared" si="84"/>
        <v>658.56</v>
      </c>
      <c r="H424" s="17">
        <f t="shared" si="84"/>
        <v>0.28459999999999996</v>
      </c>
      <c r="I424" s="17">
        <f t="shared" si="84"/>
        <v>14.259999999999996</v>
      </c>
      <c r="J424" s="17">
        <f t="shared" si="84"/>
        <v>103.935</v>
      </c>
      <c r="K424" s="17">
        <f t="shared" si="84"/>
        <v>2.3850000000000002</v>
      </c>
      <c r="L424" s="17">
        <f t="shared" si="84"/>
        <v>305.56134999999995</v>
      </c>
      <c r="M424" s="17">
        <f t="shared" si="84"/>
        <v>325.714</v>
      </c>
      <c r="N424" s="17">
        <f t="shared" si="84"/>
        <v>72.798700000000011</v>
      </c>
      <c r="O424" s="17">
        <f t="shared" si="84"/>
        <v>5.6444999999999999</v>
      </c>
      <c r="P424" s="193"/>
    </row>
    <row r="425" spans="1:18" x14ac:dyDescent="0.25">
      <c r="A425" s="13"/>
      <c r="B425" s="44" t="s">
        <v>113</v>
      </c>
      <c r="C425" s="38"/>
      <c r="D425" s="15"/>
      <c r="E425" s="15"/>
      <c r="F425" s="6"/>
      <c r="G425" s="15"/>
      <c r="H425" s="6"/>
      <c r="I425" s="15"/>
      <c r="J425" s="6"/>
      <c r="K425" s="15"/>
      <c r="L425" s="6"/>
      <c r="M425" s="15"/>
      <c r="N425" s="6"/>
      <c r="O425" s="15"/>
      <c r="P425" s="191"/>
    </row>
    <row r="426" spans="1:18" ht="16.5" thickBot="1" x14ac:dyDescent="0.3">
      <c r="A426" s="13" t="s">
        <v>54</v>
      </c>
      <c r="B426" s="4"/>
      <c r="C426" s="37">
        <v>200</v>
      </c>
      <c r="D426" s="15">
        <v>5.8</v>
      </c>
      <c r="E426" s="124">
        <v>5</v>
      </c>
      <c r="F426" s="28">
        <v>9.6</v>
      </c>
      <c r="G426" s="28">
        <v>107</v>
      </c>
      <c r="H426" s="6">
        <v>0.08</v>
      </c>
      <c r="I426" s="15">
        <v>2.6</v>
      </c>
      <c r="J426" s="6">
        <v>40</v>
      </c>
      <c r="K426" s="15"/>
      <c r="L426" s="6">
        <v>240</v>
      </c>
      <c r="M426" s="15">
        <v>180</v>
      </c>
      <c r="N426" s="6">
        <v>28</v>
      </c>
      <c r="O426" s="15">
        <v>0.2</v>
      </c>
      <c r="P426" s="196" t="s">
        <v>137</v>
      </c>
    </row>
    <row r="427" spans="1:18" s="18" customFormat="1" ht="16.5" thickBot="1" x14ac:dyDescent="0.3">
      <c r="A427" s="114" t="s">
        <v>112</v>
      </c>
      <c r="B427" s="94"/>
      <c r="C427" s="16">
        <f>C426</f>
        <v>200</v>
      </c>
      <c r="D427" s="17">
        <f t="shared" ref="D427:G427" si="85">D426</f>
        <v>5.8</v>
      </c>
      <c r="E427" s="17">
        <f t="shared" si="85"/>
        <v>5</v>
      </c>
      <c r="F427" s="17">
        <f t="shared" si="85"/>
        <v>9.6</v>
      </c>
      <c r="G427" s="17">
        <f t="shared" si="85"/>
        <v>107</v>
      </c>
      <c r="H427" s="31">
        <f t="shared" ref="H427:O427" si="86">SUM(H426:H426)</f>
        <v>0.08</v>
      </c>
      <c r="I427" s="17">
        <f t="shared" si="86"/>
        <v>2.6</v>
      </c>
      <c r="J427" s="31">
        <f t="shared" si="86"/>
        <v>40</v>
      </c>
      <c r="K427" s="17">
        <f t="shared" si="86"/>
        <v>0</v>
      </c>
      <c r="L427" s="31">
        <f t="shared" si="86"/>
        <v>240</v>
      </c>
      <c r="M427" s="17">
        <f t="shared" si="86"/>
        <v>180</v>
      </c>
      <c r="N427" s="31">
        <f t="shared" si="86"/>
        <v>28</v>
      </c>
      <c r="O427" s="17">
        <f t="shared" si="86"/>
        <v>0.2</v>
      </c>
      <c r="P427" s="193"/>
      <c r="Q427" s="118"/>
    </row>
    <row r="428" spans="1:18" s="18" customFormat="1" ht="24.75" thickBot="1" x14ac:dyDescent="0.3">
      <c r="A428" s="224" t="s">
        <v>298</v>
      </c>
      <c r="B428" s="225"/>
      <c r="C428" s="147">
        <f>C424+C427</f>
        <v>840</v>
      </c>
      <c r="D428" s="80">
        <f>D424+D427</f>
        <v>24.121000000000002</v>
      </c>
      <c r="E428" s="80">
        <f t="shared" ref="E428:O428" si="87">E424+E427</f>
        <v>33.420549999999999</v>
      </c>
      <c r="F428" s="80">
        <f t="shared" si="87"/>
        <v>107.50374999999998</v>
      </c>
      <c r="G428" s="80">
        <f t="shared" si="87"/>
        <v>765.56</v>
      </c>
      <c r="H428" s="80">
        <f t="shared" si="87"/>
        <v>0.36459999999999998</v>
      </c>
      <c r="I428" s="80">
        <f t="shared" si="87"/>
        <v>16.859999999999996</v>
      </c>
      <c r="J428" s="80">
        <f t="shared" si="87"/>
        <v>143.935</v>
      </c>
      <c r="K428" s="80">
        <f t="shared" si="87"/>
        <v>2.3850000000000002</v>
      </c>
      <c r="L428" s="80">
        <f t="shared" si="87"/>
        <v>545.56134999999995</v>
      </c>
      <c r="M428" s="80">
        <f t="shared" si="87"/>
        <v>505.714</v>
      </c>
      <c r="N428" s="80">
        <f t="shared" si="87"/>
        <v>100.79870000000001</v>
      </c>
      <c r="O428" s="80">
        <f t="shared" si="87"/>
        <v>5.8445</v>
      </c>
      <c r="P428" s="190"/>
      <c r="Q428" s="118">
        <f>G428/2720</f>
        <v>0.28145588235294117</v>
      </c>
      <c r="R428" s="126" t="s">
        <v>266</v>
      </c>
    </row>
    <row r="429" spans="1:18" x14ac:dyDescent="0.25">
      <c r="A429" s="2"/>
      <c r="B429" s="11" t="s">
        <v>10</v>
      </c>
      <c r="C429" s="54"/>
      <c r="D429" s="112"/>
      <c r="E429" s="19"/>
      <c r="F429" s="113"/>
      <c r="G429" s="113"/>
      <c r="H429" s="112"/>
      <c r="I429" s="19"/>
      <c r="J429" s="112"/>
      <c r="K429" s="19"/>
      <c r="L429" s="112"/>
      <c r="M429" s="19"/>
      <c r="N429" s="112"/>
      <c r="O429" s="19"/>
      <c r="P429" s="207"/>
    </row>
    <row r="430" spans="1:18" ht="31.5" x14ac:dyDescent="0.25">
      <c r="A430" s="13" t="s">
        <v>242</v>
      </c>
      <c r="B430" s="44"/>
      <c r="C430" s="38" t="s">
        <v>207</v>
      </c>
      <c r="D430" s="6">
        <v>1.647</v>
      </c>
      <c r="E430" s="15">
        <v>4.1220000000000008</v>
      </c>
      <c r="F430" s="6">
        <v>7.2940000000000014</v>
      </c>
      <c r="G430" s="15">
        <v>72.90000000000002</v>
      </c>
      <c r="H430" s="6">
        <v>4.5000000000000012E-2</v>
      </c>
      <c r="I430" s="15">
        <v>6.8600000000000012</v>
      </c>
      <c r="J430" s="6">
        <v>0</v>
      </c>
      <c r="K430" s="15">
        <v>1.88</v>
      </c>
      <c r="L430" s="6">
        <v>28.330000000000002</v>
      </c>
      <c r="M430" s="15">
        <v>41.61</v>
      </c>
      <c r="N430" s="6">
        <v>18.392999999999997</v>
      </c>
      <c r="O430" s="15">
        <v>1.3049999999999997</v>
      </c>
      <c r="P430" s="198" t="s">
        <v>243</v>
      </c>
    </row>
    <row r="431" spans="1:18" ht="47.25" x14ac:dyDescent="0.25">
      <c r="A431" s="13" t="s">
        <v>85</v>
      </c>
      <c r="B431" s="44"/>
      <c r="C431" s="38" t="s">
        <v>200</v>
      </c>
      <c r="D431" s="6">
        <v>4.2191700000000001</v>
      </c>
      <c r="E431" s="15">
        <v>7.7395300000000002</v>
      </c>
      <c r="F431" s="6">
        <v>8.3444500000000001</v>
      </c>
      <c r="G431" s="15">
        <v>127.521</v>
      </c>
      <c r="H431" s="6">
        <v>6.831000000000001E-2</v>
      </c>
      <c r="I431" s="15">
        <v>15.87</v>
      </c>
      <c r="J431" s="6">
        <v>12.2</v>
      </c>
      <c r="K431" s="15">
        <v>2.4503999999999997</v>
      </c>
      <c r="L431" s="6">
        <v>60.417199999999994</v>
      </c>
      <c r="M431" s="15">
        <v>77.942599999999999</v>
      </c>
      <c r="N431" s="6">
        <v>26.567</v>
      </c>
      <c r="O431" s="15">
        <v>1.0165999999999999</v>
      </c>
      <c r="P431" s="198" t="s">
        <v>244</v>
      </c>
    </row>
    <row r="432" spans="1:18" ht="31.5" x14ac:dyDescent="0.25">
      <c r="A432" s="13" t="s">
        <v>84</v>
      </c>
      <c r="B432" s="44"/>
      <c r="C432" s="38" t="s">
        <v>212</v>
      </c>
      <c r="D432" s="6">
        <v>12.959999999999999</v>
      </c>
      <c r="E432" s="15">
        <v>11.830000000000002</v>
      </c>
      <c r="F432" s="6">
        <v>15.909999999999998</v>
      </c>
      <c r="G432" s="15">
        <v>222.99999999999997</v>
      </c>
      <c r="H432" s="6">
        <v>7.9999999999999988E-2</v>
      </c>
      <c r="I432" s="15">
        <v>0.65999999999999992</v>
      </c>
      <c r="J432" s="6">
        <v>29.4</v>
      </c>
      <c r="K432" s="15">
        <v>5.0699999999999994</v>
      </c>
      <c r="L432" s="6">
        <v>73.079999999999984</v>
      </c>
      <c r="M432" s="15">
        <v>186.95999999999998</v>
      </c>
      <c r="N432" s="6">
        <v>41.139999999999993</v>
      </c>
      <c r="O432" s="15">
        <v>1.4699999999999998</v>
      </c>
      <c r="P432" s="198" t="s">
        <v>187</v>
      </c>
    </row>
    <row r="433" spans="1:18" x14ac:dyDescent="0.25">
      <c r="A433" s="13" t="s">
        <v>83</v>
      </c>
      <c r="B433" s="44"/>
      <c r="C433" s="38" t="s">
        <v>177</v>
      </c>
      <c r="D433" s="6">
        <v>3.6774</v>
      </c>
      <c r="E433" s="15">
        <v>5.7618</v>
      </c>
      <c r="F433" s="6">
        <v>24.526800000000001</v>
      </c>
      <c r="G433" s="15">
        <v>164.70000000000002</v>
      </c>
      <c r="H433" s="6">
        <v>0.16740000000000002</v>
      </c>
      <c r="I433" s="15">
        <v>21.7926</v>
      </c>
      <c r="J433" s="6">
        <v>0</v>
      </c>
      <c r="K433" s="15">
        <v>0.21779999999999999</v>
      </c>
      <c r="L433" s="6">
        <v>44.37</v>
      </c>
      <c r="M433" s="15">
        <v>103.91399999999999</v>
      </c>
      <c r="N433" s="6">
        <v>33.299999999999997</v>
      </c>
      <c r="O433" s="15">
        <v>1.2114</v>
      </c>
      <c r="P433" s="191" t="s">
        <v>221</v>
      </c>
    </row>
    <row r="434" spans="1:18" x14ac:dyDescent="0.25">
      <c r="A434" s="13" t="s">
        <v>318</v>
      </c>
      <c r="B434" s="4"/>
      <c r="C434" s="14">
        <v>200</v>
      </c>
      <c r="D434" s="6">
        <v>0.16</v>
      </c>
      <c r="E434" s="15">
        <v>0.16</v>
      </c>
      <c r="F434" s="6">
        <v>27.880000000000003</v>
      </c>
      <c r="G434" s="15">
        <v>114.60000000000001</v>
      </c>
      <c r="H434" s="6">
        <v>1.2E-2</v>
      </c>
      <c r="I434" s="15">
        <v>0.9</v>
      </c>
      <c r="J434" s="6">
        <v>0</v>
      </c>
      <c r="K434" s="15">
        <v>0.08</v>
      </c>
      <c r="L434" s="6">
        <v>14.180000000000001</v>
      </c>
      <c r="M434" s="15">
        <v>4.4000000000000004</v>
      </c>
      <c r="N434" s="6">
        <v>5.1400000000000006</v>
      </c>
      <c r="O434" s="15">
        <v>0.95200000000000007</v>
      </c>
      <c r="P434" s="196" t="s">
        <v>188</v>
      </c>
    </row>
    <row r="435" spans="1:18" ht="21.75" customHeight="1" x14ac:dyDescent="0.25">
      <c r="A435" s="13" t="s">
        <v>11</v>
      </c>
      <c r="B435" s="4"/>
      <c r="C435" s="14">
        <v>60</v>
      </c>
      <c r="D435" s="6">
        <v>3.96</v>
      </c>
      <c r="E435" s="15">
        <v>0.72</v>
      </c>
      <c r="F435" s="6">
        <v>23.76</v>
      </c>
      <c r="G435" s="15">
        <v>118.80000000000001</v>
      </c>
      <c r="H435" s="6">
        <v>0.10200000000000002</v>
      </c>
      <c r="I435" s="15"/>
      <c r="J435" s="6"/>
      <c r="K435" s="15">
        <v>0.84</v>
      </c>
      <c r="L435" s="6">
        <v>17.400000000000002</v>
      </c>
      <c r="M435" s="15">
        <v>90.000000000000014</v>
      </c>
      <c r="N435" s="6">
        <v>28.200000000000006</v>
      </c>
      <c r="O435" s="15">
        <v>2.3400000000000003</v>
      </c>
      <c r="P435" s="191" t="s">
        <v>143</v>
      </c>
    </row>
    <row r="436" spans="1:18" ht="21.75" customHeight="1" thickBot="1" x14ac:dyDescent="0.3">
      <c r="A436" s="13" t="s">
        <v>25</v>
      </c>
      <c r="B436" s="4"/>
      <c r="C436" s="14">
        <v>50</v>
      </c>
      <c r="D436" s="6">
        <v>3.8</v>
      </c>
      <c r="E436" s="15">
        <v>0.4</v>
      </c>
      <c r="F436" s="6">
        <v>24.6</v>
      </c>
      <c r="G436" s="15">
        <v>117.5</v>
      </c>
      <c r="H436" s="6">
        <v>5.5000000000000007E-2</v>
      </c>
      <c r="I436" s="15">
        <v>0</v>
      </c>
      <c r="J436" s="6">
        <v>0</v>
      </c>
      <c r="K436" s="15">
        <v>0.55000000000000004</v>
      </c>
      <c r="L436" s="6">
        <v>10</v>
      </c>
      <c r="M436" s="15">
        <v>32.5</v>
      </c>
      <c r="N436" s="6">
        <v>7.0000000000000009</v>
      </c>
      <c r="O436" s="15">
        <v>0.55000000000000016</v>
      </c>
      <c r="P436" s="191" t="s">
        <v>133</v>
      </c>
    </row>
    <row r="437" spans="1:18" ht="21.75" customHeight="1" thickBot="1" x14ac:dyDescent="0.3">
      <c r="A437" s="253" t="s">
        <v>112</v>
      </c>
      <c r="B437" s="254"/>
      <c r="C437" s="16">
        <v>966</v>
      </c>
      <c r="D437" s="17">
        <f>SUM(D430:D436)</f>
        <v>30.423569999999998</v>
      </c>
      <c r="E437" s="17">
        <f t="shared" ref="E437:N437" si="88">SUM(E430:E436)</f>
        <v>30.733330000000002</v>
      </c>
      <c r="F437" s="17">
        <f t="shared" si="88"/>
        <v>132.31525000000002</v>
      </c>
      <c r="G437" s="17">
        <f>SUM(G430:G436)</f>
        <v>939.02099999999996</v>
      </c>
      <c r="H437" s="32">
        <f t="shared" si="88"/>
        <v>0.52971000000000013</v>
      </c>
      <c r="I437" s="17">
        <f t="shared" si="88"/>
        <v>46.082599999999999</v>
      </c>
      <c r="J437" s="31">
        <f t="shared" si="88"/>
        <v>41.599999999999994</v>
      </c>
      <c r="K437" s="17">
        <f t="shared" si="88"/>
        <v>11.088199999999999</v>
      </c>
      <c r="L437" s="31">
        <f t="shared" si="88"/>
        <v>247.77719999999999</v>
      </c>
      <c r="M437" s="17">
        <f t="shared" si="88"/>
        <v>537.32659999999987</v>
      </c>
      <c r="N437" s="31">
        <f t="shared" si="88"/>
        <v>159.74</v>
      </c>
      <c r="O437" s="17">
        <f>SUM(O430:O436)</f>
        <v>8.8450000000000006</v>
      </c>
      <c r="P437" s="199"/>
      <c r="Q437" s="118">
        <f>G437/2720</f>
        <v>0.3452283088235294</v>
      </c>
      <c r="R437" s="129" t="s">
        <v>263</v>
      </c>
    </row>
    <row r="438" spans="1:18" ht="21.75" customHeight="1" thickBot="1" x14ac:dyDescent="0.3">
      <c r="A438" s="13" t="s">
        <v>314</v>
      </c>
      <c r="B438" s="44"/>
      <c r="C438" s="162">
        <v>500</v>
      </c>
      <c r="D438" s="161">
        <v>0</v>
      </c>
      <c r="E438" s="160">
        <v>0</v>
      </c>
      <c r="F438" s="159">
        <v>0</v>
      </c>
      <c r="G438" s="161">
        <v>0</v>
      </c>
      <c r="H438" s="161">
        <v>0</v>
      </c>
      <c r="I438" s="161">
        <v>0</v>
      </c>
      <c r="J438" s="161">
        <v>0</v>
      </c>
      <c r="K438" s="161">
        <v>0</v>
      </c>
      <c r="L438" s="161">
        <v>0</v>
      </c>
      <c r="M438" s="161">
        <v>0</v>
      </c>
      <c r="N438" s="161">
        <v>0</v>
      </c>
      <c r="O438" s="161">
        <v>0</v>
      </c>
      <c r="P438" s="179"/>
      <c r="R438" s="129"/>
    </row>
    <row r="439" spans="1:18" ht="21.75" customHeight="1" thickBot="1" x14ac:dyDescent="0.3">
      <c r="A439" s="45" t="s">
        <v>114</v>
      </c>
      <c r="B439" s="95"/>
      <c r="C439" s="146">
        <f>C424+C427+C437+C438</f>
        <v>2306</v>
      </c>
      <c r="D439" s="46">
        <f>D424+D427+D437+D438</f>
        <v>54.54457</v>
      </c>
      <c r="E439" s="46">
        <f t="shared" ref="E439:O439" si="89">E424+E427+E437+E438</f>
        <v>64.153880000000001</v>
      </c>
      <c r="F439" s="46">
        <f t="shared" si="89"/>
        <v>239.81900000000002</v>
      </c>
      <c r="G439" s="46">
        <f t="shared" si="89"/>
        <v>1704.5809999999999</v>
      </c>
      <c r="H439" s="46">
        <f t="shared" si="89"/>
        <v>0.89431000000000016</v>
      </c>
      <c r="I439" s="46">
        <f t="shared" si="89"/>
        <v>62.942599999999999</v>
      </c>
      <c r="J439" s="46">
        <f t="shared" si="89"/>
        <v>185.535</v>
      </c>
      <c r="K439" s="46">
        <f t="shared" si="89"/>
        <v>13.473199999999999</v>
      </c>
      <c r="L439" s="46">
        <f t="shared" si="89"/>
        <v>793.33854999999994</v>
      </c>
      <c r="M439" s="46">
        <f t="shared" si="89"/>
        <v>1043.0405999999998</v>
      </c>
      <c r="N439" s="46">
        <f t="shared" si="89"/>
        <v>260.53870000000001</v>
      </c>
      <c r="O439" s="46">
        <f t="shared" si="89"/>
        <v>14.689500000000001</v>
      </c>
      <c r="P439" s="193"/>
      <c r="Q439" s="118">
        <f>G439/2720</f>
        <v>0.62668419117647056</v>
      </c>
      <c r="R439" s="126" t="s">
        <v>264</v>
      </c>
    </row>
    <row r="440" spans="1:18" x14ac:dyDescent="0.25">
      <c r="A440" s="69"/>
      <c r="B440" s="44"/>
      <c r="C440" s="83"/>
      <c r="D440" s="83"/>
      <c r="E440" s="84"/>
      <c r="F440" s="84"/>
      <c r="G440" s="84"/>
      <c r="H440" s="84"/>
      <c r="I440" s="84"/>
      <c r="J440" s="84"/>
      <c r="K440" s="84"/>
      <c r="L440" s="84"/>
      <c r="M440" s="84"/>
      <c r="N440" s="84"/>
      <c r="O440" s="84"/>
      <c r="P440" s="182"/>
    </row>
    <row r="441" spans="1:18" x14ac:dyDescent="0.25">
      <c r="A441" s="69"/>
      <c r="B441" s="44"/>
      <c r="C441" s="84"/>
      <c r="D441" s="84"/>
      <c r="E441" s="84"/>
      <c r="F441" s="84"/>
      <c r="G441" s="84"/>
      <c r="H441" s="84"/>
      <c r="I441" s="84"/>
      <c r="J441" s="84"/>
      <c r="K441" s="84"/>
      <c r="L441" s="84"/>
      <c r="M441" s="84"/>
      <c r="N441" s="84"/>
      <c r="O441" s="84"/>
      <c r="P441" s="200"/>
    </row>
    <row r="442" spans="1:18" ht="16.5" thickBot="1" x14ac:dyDescent="0.3">
      <c r="A442" s="33" t="s">
        <v>40</v>
      </c>
      <c r="B442" s="44"/>
      <c r="C442" s="232"/>
      <c r="D442" s="232"/>
      <c r="E442" s="51"/>
      <c r="F442" s="51"/>
      <c r="G442" s="51"/>
      <c r="H442" s="51"/>
      <c r="I442" s="51"/>
      <c r="J442" s="51"/>
      <c r="K442" s="51"/>
      <c r="L442" s="51"/>
      <c r="M442" s="51"/>
      <c r="N442" s="51"/>
      <c r="O442" s="51"/>
      <c r="P442" s="200"/>
    </row>
    <row r="443" spans="1:18" ht="15.75" customHeight="1" x14ac:dyDescent="0.25">
      <c r="A443" s="2" t="s">
        <v>93</v>
      </c>
      <c r="B443" s="77"/>
      <c r="C443" s="36" t="s">
        <v>94</v>
      </c>
      <c r="D443" s="226" t="s">
        <v>95</v>
      </c>
      <c r="E443" s="227"/>
      <c r="F443" s="228"/>
      <c r="G443" s="19" t="s">
        <v>96</v>
      </c>
      <c r="H443" s="239" t="s">
        <v>97</v>
      </c>
      <c r="I443" s="236" t="s">
        <v>98</v>
      </c>
      <c r="J443" s="242" t="s">
        <v>99</v>
      </c>
      <c r="K443" s="236" t="s">
        <v>100</v>
      </c>
      <c r="L443" s="242" t="s">
        <v>101</v>
      </c>
      <c r="M443" s="236" t="s">
        <v>102</v>
      </c>
      <c r="N443" s="233" t="s">
        <v>103</v>
      </c>
      <c r="O443" s="233" t="s">
        <v>104</v>
      </c>
      <c r="P443" s="175" t="s">
        <v>115</v>
      </c>
    </row>
    <row r="444" spans="1:18" ht="16.5" thickBot="1" x14ac:dyDescent="0.3">
      <c r="A444" s="13" t="s">
        <v>105</v>
      </c>
      <c r="B444" s="4"/>
      <c r="C444" s="37" t="s">
        <v>106</v>
      </c>
      <c r="D444" s="229"/>
      <c r="E444" s="230"/>
      <c r="F444" s="231"/>
      <c r="G444" s="15" t="s">
        <v>118</v>
      </c>
      <c r="H444" s="240"/>
      <c r="I444" s="237"/>
      <c r="J444" s="243"/>
      <c r="K444" s="237"/>
      <c r="L444" s="243"/>
      <c r="M444" s="237"/>
      <c r="N444" s="234"/>
      <c r="O444" s="234"/>
      <c r="P444" s="158" t="s">
        <v>116</v>
      </c>
    </row>
    <row r="445" spans="1:18" ht="16.5" thickBot="1" x14ac:dyDescent="0.3">
      <c r="A445" s="8"/>
      <c r="B445" s="88"/>
      <c r="C445" s="52"/>
      <c r="D445" s="9" t="s">
        <v>107</v>
      </c>
      <c r="E445" s="9" t="s">
        <v>108</v>
      </c>
      <c r="F445" s="47" t="s">
        <v>109</v>
      </c>
      <c r="G445" s="9" t="s">
        <v>110</v>
      </c>
      <c r="H445" s="241"/>
      <c r="I445" s="238"/>
      <c r="J445" s="244"/>
      <c r="K445" s="238"/>
      <c r="L445" s="244"/>
      <c r="M445" s="238"/>
      <c r="N445" s="235"/>
      <c r="O445" s="235"/>
      <c r="P445" s="176"/>
    </row>
    <row r="446" spans="1:18" x14ac:dyDescent="0.25">
      <c r="A446" s="13"/>
      <c r="B446" s="44" t="s">
        <v>5</v>
      </c>
      <c r="C446" s="37"/>
      <c r="D446" s="6"/>
      <c r="E446" s="19"/>
      <c r="F446" s="6"/>
      <c r="G446" s="19"/>
      <c r="H446" s="112"/>
      <c r="I446" s="19"/>
      <c r="J446" s="6"/>
      <c r="K446" s="19"/>
      <c r="L446" s="6"/>
      <c r="M446" s="19"/>
      <c r="N446" s="19"/>
      <c r="O446" s="6"/>
      <c r="P446" s="158"/>
    </row>
    <row r="447" spans="1:18" x14ac:dyDescent="0.25">
      <c r="A447" s="13" t="s">
        <v>56</v>
      </c>
      <c r="B447" s="44"/>
      <c r="C447" s="37" t="s">
        <v>55</v>
      </c>
      <c r="D447" s="6">
        <v>6.2750000000000004</v>
      </c>
      <c r="E447" s="15">
        <v>12.11</v>
      </c>
      <c r="F447" s="6">
        <v>15.549999999999997</v>
      </c>
      <c r="G447" s="15">
        <v>196.09999999999997</v>
      </c>
      <c r="H447" s="6">
        <v>3.7999999999999985E-2</v>
      </c>
      <c r="I447" s="15">
        <v>0.105</v>
      </c>
      <c r="J447" s="6">
        <v>71.5</v>
      </c>
      <c r="K447" s="15">
        <v>0.67999999999999994</v>
      </c>
      <c r="L447" s="6">
        <v>158.09999999999997</v>
      </c>
      <c r="M447" s="15">
        <v>112.49999999999999</v>
      </c>
      <c r="N447" s="15">
        <v>12.149999999999999</v>
      </c>
      <c r="O447" s="6">
        <v>0.48499999999999999</v>
      </c>
      <c r="P447" s="158" t="s">
        <v>146</v>
      </c>
    </row>
    <row r="448" spans="1:18" x14ac:dyDescent="0.25">
      <c r="A448" s="13" t="s">
        <v>68</v>
      </c>
      <c r="B448" s="44"/>
      <c r="C448" s="37">
        <v>200</v>
      </c>
      <c r="D448" s="6">
        <v>16.13</v>
      </c>
      <c r="E448" s="15">
        <v>17.399999999999999</v>
      </c>
      <c r="F448" s="6">
        <v>10.9</v>
      </c>
      <c r="G448" s="15">
        <v>250.13</v>
      </c>
      <c r="H448" s="6">
        <v>0.13793103448275865</v>
      </c>
      <c r="I448" s="15">
        <v>0.34482758620689663</v>
      </c>
      <c r="J448" s="6">
        <v>432.75862068965529</v>
      </c>
      <c r="K448" s="15">
        <v>1.0000000000000002</v>
      </c>
      <c r="L448" s="6">
        <v>137.44827586206901</v>
      </c>
      <c r="M448" s="15">
        <v>301.03448275862075</v>
      </c>
      <c r="N448" s="15">
        <v>21.517241379310352</v>
      </c>
      <c r="O448" s="6">
        <v>3.5172413793103461</v>
      </c>
      <c r="P448" s="158" t="s">
        <v>182</v>
      </c>
    </row>
    <row r="449" spans="1:18" x14ac:dyDescent="0.25">
      <c r="A449" s="13" t="s">
        <v>31</v>
      </c>
      <c r="B449" s="4"/>
      <c r="C449" s="37" t="s">
        <v>130</v>
      </c>
      <c r="D449" s="6">
        <v>1.46</v>
      </c>
      <c r="E449" s="15">
        <v>1.0765</v>
      </c>
      <c r="F449" s="6">
        <v>11.959999999999999</v>
      </c>
      <c r="G449" s="15">
        <v>63.7</v>
      </c>
      <c r="H449" s="6">
        <v>1.7499999999999998E-2</v>
      </c>
      <c r="I449" s="15">
        <v>0.66999999999999993</v>
      </c>
      <c r="J449" s="6">
        <v>7.9999999999999982</v>
      </c>
      <c r="K449" s="15">
        <v>0</v>
      </c>
      <c r="L449" s="6">
        <v>63.015000000000001</v>
      </c>
      <c r="M449" s="15">
        <v>48.36</v>
      </c>
      <c r="N449" s="15">
        <v>12.2</v>
      </c>
      <c r="O449" s="6">
        <v>1.2999999999999996</v>
      </c>
      <c r="P449" s="158" t="s">
        <v>136</v>
      </c>
    </row>
    <row r="450" spans="1:18" x14ac:dyDescent="0.25">
      <c r="A450" s="13" t="s">
        <v>45</v>
      </c>
      <c r="B450" s="4"/>
      <c r="C450" s="37">
        <v>120</v>
      </c>
      <c r="D450" s="7">
        <v>0.48</v>
      </c>
      <c r="E450" s="15">
        <v>0.48</v>
      </c>
      <c r="F450" s="15">
        <v>11.759999999999998</v>
      </c>
      <c r="G450" s="15">
        <v>56.399999999999984</v>
      </c>
      <c r="H450" s="5">
        <v>3.599999999999999E-2</v>
      </c>
      <c r="I450" s="14">
        <v>11.999999999999996</v>
      </c>
      <c r="J450" s="42">
        <v>0</v>
      </c>
      <c r="K450" s="14">
        <v>0.24</v>
      </c>
      <c r="L450" s="42">
        <v>19.2</v>
      </c>
      <c r="M450" s="14">
        <v>13.2</v>
      </c>
      <c r="N450" s="14">
        <v>10.799999999999999</v>
      </c>
      <c r="O450" s="42">
        <v>2.6399999999999997</v>
      </c>
      <c r="P450" s="158" t="s">
        <v>134</v>
      </c>
    </row>
    <row r="451" spans="1:18" ht="24.75" thickBot="1" x14ac:dyDescent="0.3">
      <c r="A451" s="13" t="s">
        <v>27</v>
      </c>
      <c r="B451" s="44"/>
      <c r="C451" s="37">
        <v>30</v>
      </c>
      <c r="D451" s="7">
        <v>3.75</v>
      </c>
      <c r="E451" s="15">
        <v>1.45</v>
      </c>
      <c r="F451" s="28">
        <v>25.7</v>
      </c>
      <c r="G451" s="7">
        <v>131</v>
      </c>
      <c r="H451" s="7">
        <v>5.5000000000000007E-2</v>
      </c>
      <c r="I451" s="15">
        <v>0</v>
      </c>
      <c r="J451" s="6">
        <v>0</v>
      </c>
      <c r="K451" s="15">
        <v>0.85000000000000009</v>
      </c>
      <c r="L451" s="6">
        <v>9.5</v>
      </c>
      <c r="M451" s="15">
        <v>32.5</v>
      </c>
      <c r="N451" s="15">
        <v>6.5</v>
      </c>
      <c r="O451" s="6">
        <v>0.6</v>
      </c>
      <c r="P451" s="158" t="s">
        <v>133</v>
      </c>
    </row>
    <row r="452" spans="1:18" ht="16.5" thickBot="1" x14ac:dyDescent="0.3">
      <c r="A452" s="114" t="s">
        <v>112</v>
      </c>
      <c r="B452" s="93"/>
      <c r="C452" s="53">
        <v>625</v>
      </c>
      <c r="D452" s="17">
        <f>SUM(D447:D451)</f>
        <v>28.095000000000002</v>
      </c>
      <c r="E452" s="17">
        <f t="shared" ref="E452:O452" si="90">SUM(E447:E451)</f>
        <v>32.516500000000001</v>
      </c>
      <c r="F452" s="17">
        <f t="shared" si="90"/>
        <v>75.86999999999999</v>
      </c>
      <c r="G452" s="17">
        <f t="shared" si="90"/>
        <v>697.32999999999993</v>
      </c>
      <c r="H452" s="17">
        <f t="shared" si="90"/>
        <v>0.28443103448275858</v>
      </c>
      <c r="I452" s="17">
        <f t="shared" si="90"/>
        <v>13.119827586206894</v>
      </c>
      <c r="J452" s="17">
        <f t="shared" si="90"/>
        <v>512.25862068965523</v>
      </c>
      <c r="K452" s="17">
        <f t="shared" si="90"/>
        <v>2.7700000000000005</v>
      </c>
      <c r="L452" s="17">
        <f t="shared" si="90"/>
        <v>387.26327586206895</v>
      </c>
      <c r="M452" s="17">
        <f t="shared" si="90"/>
        <v>507.59448275862076</v>
      </c>
      <c r="N452" s="17">
        <f t="shared" si="90"/>
        <v>63.167241379310354</v>
      </c>
      <c r="O452" s="17">
        <f t="shared" si="90"/>
        <v>8.5422413793103456</v>
      </c>
      <c r="P452" s="177"/>
    </row>
    <row r="453" spans="1:18" x14ac:dyDescent="0.25">
      <c r="A453" s="2"/>
      <c r="B453" s="11" t="s">
        <v>113</v>
      </c>
      <c r="C453" s="54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75"/>
    </row>
    <row r="454" spans="1:18" ht="16.5" thickBot="1" x14ac:dyDescent="0.3">
      <c r="A454" s="71" t="s">
        <v>24</v>
      </c>
      <c r="B454" s="4"/>
      <c r="C454" s="14">
        <v>180</v>
      </c>
      <c r="D454" s="6">
        <v>0.9</v>
      </c>
      <c r="E454" s="15">
        <v>0</v>
      </c>
      <c r="F454" s="6">
        <v>18.18</v>
      </c>
      <c r="G454" s="41">
        <v>76.319999999999993</v>
      </c>
      <c r="H454" s="42">
        <v>1.9799999999999998E-2</v>
      </c>
      <c r="I454" s="14">
        <v>3.5999999999999996</v>
      </c>
      <c r="J454" s="42">
        <v>0</v>
      </c>
      <c r="K454" s="14">
        <v>0.18000000000000002</v>
      </c>
      <c r="L454" s="42">
        <v>12.6</v>
      </c>
      <c r="M454" s="14">
        <v>12.6</v>
      </c>
      <c r="N454" s="14">
        <v>7.2</v>
      </c>
      <c r="O454" s="42">
        <v>2.52</v>
      </c>
      <c r="P454" s="158" t="s">
        <v>142</v>
      </c>
    </row>
    <row r="455" spans="1:18" ht="16.5" thickBot="1" x14ac:dyDescent="0.3">
      <c r="A455" s="114" t="s">
        <v>112</v>
      </c>
      <c r="B455" s="93"/>
      <c r="C455" s="16">
        <f>C454</f>
        <v>180</v>
      </c>
      <c r="D455" s="16">
        <f t="shared" ref="D455:G455" si="91">D454</f>
        <v>0.9</v>
      </c>
      <c r="E455" s="16">
        <f t="shared" si="91"/>
        <v>0</v>
      </c>
      <c r="F455" s="16">
        <f t="shared" si="91"/>
        <v>18.18</v>
      </c>
      <c r="G455" s="16">
        <f t="shared" si="91"/>
        <v>76.319999999999993</v>
      </c>
      <c r="H455" s="31">
        <f t="shared" ref="H455:O455" si="92">SUM(H454:H454)</f>
        <v>1.9799999999999998E-2</v>
      </c>
      <c r="I455" s="17">
        <f t="shared" si="92"/>
        <v>3.5999999999999996</v>
      </c>
      <c r="J455" s="31">
        <f t="shared" si="92"/>
        <v>0</v>
      </c>
      <c r="K455" s="17">
        <f t="shared" si="92"/>
        <v>0.18000000000000002</v>
      </c>
      <c r="L455" s="31">
        <f t="shared" si="92"/>
        <v>12.6</v>
      </c>
      <c r="M455" s="17">
        <f t="shared" si="92"/>
        <v>12.6</v>
      </c>
      <c r="N455" s="31">
        <f t="shared" si="92"/>
        <v>7.2</v>
      </c>
      <c r="O455" s="17">
        <f t="shared" si="92"/>
        <v>2.52</v>
      </c>
      <c r="P455" s="177"/>
    </row>
    <row r="456" spans="1:18" ht="24.75" thickBot="1" x14ac:dyDescent="0.3">
      <c r="A456" s="224" t="s">
        <v>298</v>
      </c>
      <c r="B456" s="225"/>
      <c r="C456" s="147">
        <f>C452+C455</f>
        <v>805</v>
      </c>
      <c r="D456" s="17">
        <f t="shared" ref="D456:O456" si="93">D452+D455</f>
        <v>28.995000000000001</v>
      </c>
      <c r="E456" s="17">
        <f t="shared" si="93"/>
        <v>32.516500000000001</v>
      </c>
      <c r="F456" s="17">
        <f t="shared" si="93"/>
        <v>94.049999999999983</v>
      </c>
      <c r="G456" s="17">
        <f t="shared" si="93"/>
        <v>773.64999999999986</v>
      </c>
      <c r="H456" s="17">
        <f t="shared" si="93"/>
        <v>0.30423103448275857</v>
      </c>
      <c r="I456" s="17">
        <f t="shared" si="93"/>
        <v>16.719827586206893</v>
      </c>
      <c r="J456" s="17">
        <f t="shared" si="93"/>
        <v>512.25862068965523</v>
      </c>
      <c r="K456" s="17">
        <f t="shared" si="93"/>
        <v>2.9500000000000006</v>
      </c>
      <c r="L456" s="17">
        <f t="shared" si="93"/>
        <v>399.86327586206897</v>
      </c>
      <c r="M456" s="17">
        <f t="shared" si="93"/>
        <v>520.19448275862078</v>
      </c>
      <c r="N456" s="17">
        <f t="shared" si="93"/>
        <v>70.367241379310357</v>
      </c>
      <c r="O456" s="17">
        <f t="shared" si="93"/>
        <v>11.062241379310345</v>
      </c>
      <c r="P456" s="177"/>
      <c r="Q456" s="118">
        <f>G456/2720</f>
        <v>0.28443014705882347</v>
      </c>
      <c r="R456" s="126" t="s">
        <v>266</v>
      </c>
    </row>
    <row r="457" spans="1:18" x14ac:dyDescent="0.25">
      <c r="A457" s="2"/>
      <c r="B457" s="11" t="s">
        <v>10</v>
      </c>
      <c r="C457" s="54"/>
      <c r="D457" s="15"/>
      <c r="E457" s="28"/>
      <c r="F457" s="28"/>
      <c r="G457" s="15"/>
      <c r="H457" s="6"/>
      <c r="I457" s="15"/>
      <c r="J457" s="6"/>
      <c r="K457" s="15"/>
      <c r="L457" s="6"/>
      <c r="M457" s="15"/>
      <c r="N457" s="6"/>
      <c r="O457" s="15"/>
      <c r="P457" s="187"/>
    </row>
    <row r="458" spans="1:18" ht="31.5" x14ac:dyDescent="0.25">
      <c r="A458" s="13" t="s">
        <v>90</v>
      </c>
      <c r="B458" s="44"/>
      <c r="C458" s="38" t="s">
        <v>207</v>
      </c>
      <c r="D458" s="6">
        <v>10.92</v>
      </c>
      <c r="E458" s="15">
        <v>11.72</v>
      </c>
      <c r="F458" s="6">
        <v>27.1</v>
      </c>
      <c r="G458" s="15">
        <v>266.83000000000004</v>
      </c>
      <c r="H458" s="6">
        <v>0.45</v>
      </c>
      <c r="I458" s="15">
        <v>1.05</v>
      </c>
      <c r="J458" s="6">
        <v>0</v>
      </c>
      <c r="K458" s="15">
        <v>3.4700000000000006</v>
      </c>
      <c r="L458" s="6">
        <v>114.75000000000001</v>
      </c>
      <c r="M458" s="15">
        <v>341.32</v>
      </c>
      <c r="N458" s="6">
        <v>120.20000000000002</v>
      </c>
      <c r="O458" s="15">
        <v>4.9300000000000006</v>
      </c>
      <c r="P458" s="187" t="s">
        <v>246</v>
      </c>
    </row>
    <row r="459" spans="1:18" ht="31.5" x14ac:dyDescent="0.25">
      <c r="A459" s="13" t="s">
        <v>303</v>
      </c>
      <c r="B459" s="68"/>
      <c r="C459" s="38" t="s">
        <v>152</v>
      </c>
      <c r="D459" s="6">
        <v>4.6825000000000001</v>
      </c>
      <c r="E459" s="15">
        <v>4.6835000000000004</v>
      </c>
      <c r="F459" s="6">
        <v>16.904</v>
      </c>
      <c r="G459" s="15">
        <v>140.19999999999999</v>
      </c>
      <c r="H459" s="6">
        <v>0.13650000000000001</v>
      </c>
      <c r="I459" s="15">
        <v>12.236000000000001</v>
      </c>
      <c r="J459" s="6">
        <v>5.82</v>
      </c>
      <c r="K459" s="15">
        <v>1.367</v>
      </c>
      <c r="L459" s="6">
        <v>35.81</v>
      </c>
      <c r="M459" s="15">
        <v>94.125</v>
      </c>
      <c r="N459" s="6">
        <v>33.427999999999997</v>
      </c>
      <c r="O459" s="15">
        <v>1.3879999999999999</v>
      </c>
      <c r="P459" s="187" t="s">
        <v>185</v>
      </c>
    </row>
    <row r="460" spans="1:18" ht="31.5" x14ac:dyDescent="0.25">
      <c r="A460" s="13" t="s">
        <v>87</v>
      </c>
      <c r="B460" s="4"/>
      <c r="C460" s="38" t="s">
        <v>213</v>
      </c>
      <c r="D460" s="6">
        <v>8.2799999999999994</v>
      </c>
      <c r="E460" s="15">
        <v>3.4099999999999997</v>
      </c>
      <c r="F460" s="6">
        <v>27</v>
      </c>
      <c r="G460" s="15">
        <v>198.9</v>
      </c>
      <c r="H460" s="6">
        <v>0.04</v>
      </c>
      <c r="I460" s="15">
        <v>7.0000000000000007E-2</v>
      </c>
      <c r="J460" s="6">
        <v>43</v>
      </c>
      <c r="K460" s="15">
        <v>0.36999999999999994</v>
      </c>
      <c r="L460" s="6">
        <v>142.9</v>
      </c>
      <c r="M460" s="15">
        <v>217.29999999999998</v>
      </c>
      <c r="N460" s="6">
        <v>27.499999999999996</v>
      </c>
      <c r="O460" s="15">
        <v>22.069999999999997</v>
      </c>
      <c r="P460" s="158" t="s">
        <v>247</v>
      </c>
    </row>
    <row r="461" spans="1:18" x14ac:dyDescent="0.25">
      <c r="A461" s="13" t="s">
        <v>88</v>
      </c>
      <c r="B461" s="4"/>
      <c r="C461" s="38" t="s">
        <v>175</v>
      </c>
      <c r="D461" s="6">
        <v>3.46</v>
      </c>
      <c r="E461" s="15">
        <v>14.72</v>
      </c>
      <c r="F461" s="6">
        <v>17.059999999999999</v>
      </c>
      <c r="G461" s="15">
        <v>198.89</v>
      </c>
      <c r="H461" s="6">
        <v>0.12</v>
      </c>
      <c r="I461" s="15">
        <v>25.02</v>
      </c>
      <c r="J461" s="6">
        <v>52</v>
      </c>
      <c r="K461" s="15">
        <v>3.9199999999999995</v>
      </c>
      <c r="L461" s="6">
        <v>71.919999999999987</v>
      </c>
      <c r="M461" s="15">
        <v>87</v>
      </c>
      <c r="N461" s="6">
        <v>32.520000000000003</v>
      </c>
      <c r="O461" s="15">
        <v>1.18</v>
      </c>
      <c r="P461" s="158" t="s">
        <v>249</v>
      </c>
    </row>
    <row r="462" spans="1:18" x14ac:dyDescent="0.25">
      <c r="A462" s="13" t="s">
        <v>324</v>
      </c>
      <c r="B462" s="4"/>
      <c r="C462" s="38">
        <v>200</v>
      </c>
      <c r="D462" s="6">
        <v>0.66200000000000003</v>
      </c>
      <c r="E462" s="15">
        <v>0.09</v>
      </c>
      <c r="F462" s="6">
        <v>22.033999999999992</v>
      </c>
      <c r="G462" s="15">
        <v>92.799999999999983</v>
      </c>
      <c r="H462" s="6">
        <v>1.5999999999999997E-2</v>
      </c>
      <c r="I462" s="15">
        <v>0.72599999999999976</v>
      </c>
      <c r="J462" s="6">
        <v>0</v>
      </c>
      <c r="K462" s="15">
        <v>0.50800000000000001</v>
      </c>
      <c r="L462" s="6">
        <v>32.18</v>
      </c>
      <c r="M462" s="15">
        <v>23.439999999999998</v>
      </c>
      <c r="N462" s="6">
        <v>17.459999999999997</v>
      </c>
      <c r="O462" s="15">
        <v>0.66799999999999993</v>
      </c>
      <c r="P462" s="158" t="s">
        <v>157</v>
      </c>
    </row>
    <row r="463" spans="1:18" ht="19.5" customHeight="1" x14ac:dyDescent="0.25">
      <c r="A463" s="116" t="s">
        <v>11</v>
      </c>
      <c r="B463" s="4"/>
      <c r="C463" s="14">
        <v>60</v>
      </c>
      <c r="D463" s="6">
        <v>3.96</v>
      </c>
      <c r="E463" s="15">
        <v>0.72</v>
      </c>
      <c r="F463" s="6">
        <v>23.76</v>
      </c>
      <c r="G463" s="15">
        <v>118.80000000000001</v>
      </c>
      <c r="H463" s="6">
        <v>0.10200000000000002</v>
      </c>
      <c r="I463" s="15"/>
      <c r="J463" s="6"/>
      <c r="K463" s="15">
        <v>0.84</v>
      </c>
      <c r="L463" s="6">
        <v>17.400000000000002</v>
      </c>
      <c r="M463" s="15">
        <v>90.000000000000014</v>
      </c>
      <c r="N463" s="6">
        <v>28.200000000000006</v>
      </c>
      <c r="O463" s="15">
        <v>2.3400000000000003</v>
      </c>
      <c r="P463" s="158" t="s">
        <v>143</v>
      </c>
    </row>
    <row r="464" spans="1:18" ht="19.5" customHeight="1" thickBot="1" x14ac:dyDescent="0.3">
      <c r="A464" s="13" t="s">
        <v>25</v>
      </c>
      <c r="B464" s="4"/>
      <c r="C464" s="14">
        <v>50</v>
      </c>
      <c r="D464" s="15">
        <v>3.8</v>
      </c>
      <c r="E464" s="124">
        <v>0.4</v>
      </c>
      <c r="F464" s="28">
        <v>24.6</v>
      </c>
      <c r="G464" s="30">
        <v>117.5</v>
      </c>
      <c r="H464" s="42">
        <v>5.5000000000000007E-2</v>
      </c>
      <c r="I464" s="29">
        <v>0</v>
      </c>
      <c r="J464" s="42">
        <v>0</v>
      </c>
      <c r="K464" s="29">
        <v>0.55000000000000004</v>
      </c>
      <c r="L464" s="42">
        <v>10</v>
      </c>
      <c r="M464" s="29">
        <v>32.5</v>
      </c>
      <c r="N464" s="42">
        <v>7.0000000000000009</v>
      </c>
      <c r="O464" s="29">
        <v>0.55000000000000016</v>
      </c>
      <c r="P464" s="176" t="s">
        <v>133</v>
      </c>
    </row>
    <row r="465" spans="1:18" ht="19.5" customHeight="1" thickBot="1" x14ac:dyDescent="0.3">
      <c r="A465" s="114" t="s">
        <v>112</v>
      </c>
      <c r="B465" s="93"/>
      <c r="C465" s="16">
        <v>990</v>
      </c>
      <c r="D465" s="17">
        <f>SUM(D458:D464)</f>
        <v>35.764499999999998</v>
      </c>
      <c r="E465" s="17">
        <f t="shared" ref="E465:O465" si="94">SUM(E458:E464)</f>
        <v>35.743500000000004</v>
      </c>
      <c r="F465" s="17">
        <f t="shared" si="94"/>
        <v>158.458</v>
      </c>
      <c r="G465" s="17">
        <f t="shared" si="94"/>
        <v>1133.92</v>
      </c>
      <c r="H465" s="17">
        <f t="shared" si="94"/>
        <v>0.9195000000000001</v>
      </c>
      <c r="I465" s="17">
        <f t="shared" si="94"/>
        <v>39.102000000000004</v>
      </c>
      <c r="J465" s="17">
        <f t="shared" si="94"/>
        <v>100.82</v>
      </c>
      <c r="K465" s="17">
        <f t="shared" si="94"/>
        <v>11.025000000000002</v>
      </c>
      <c r="L465" s="17">
        <f t="shared" si="94"/>
        <v>424.96</v>
      </c>
      <c r="M465" s="17">
        <f t="shared" si="94"/>
        <v>885.68499999999995</v>
      </c>
      <c r="N465" s="17">
        <f t="shared" si="94"/>
        <v>266.30800000000005</v>
      </c>
      <c r="O465" s="17">
        <f t="shared" si="94"/>
        <v>33.125999999999998</v>
      </c>
      <c r="P465" s="177"/>
      <c r="Q465" s="118">
        <f>G465/2720</f>
        <v>0.41688235294117648</v>
      </c>
      <c r="R465" s="129" t="s">
        <v>263</v>
      </c>
    </row>
    <row r="466" spans="1:18" ht="19.5" customHeight="1" thickBot="1" x14ac:dyDescent="0.3">
      <c r="A466" s="13" t="s">
        <v>314</v>
      </c>
      <c r="B466" s="44"/>
      <c r="C466" s="162">
        <v>500</v>
      </c>
      <c r="D466" s="161">
        <v>0</v>
      </c>
      <c r="E466" s="160">
        <v>0</v>
      </c>
      <c r="F466" s="159">
        <v>0</v>
      </c>
      <c r="G466" s="161">
        <v>0</v>
      </c>
      <c r="H466" s="161">
        <v>0</v>
      </c>
      <c r="I466" s="161">
        <v>0</v>
      </c>
      <c r="J466" s="161">
        <v>0</v>
      </c>
      <c r="K466" s="161">
        <v>0</v>
      </c>
      <c r="L466" s="161">
        <v>0</v>
      </c>
      <c r="M466" s="161">
        <v>0</v>
      </c>
      <c r="N466" s="161">
        <v>0</v>
      </c>
      <c r="O466" s="161">
        <v>0</v>
      </c>
      <c r="P466" s="177"/>
      <c r="R466" s="129"/>
    </row>
    <row r="467" spans="1:18" ht="19.5" customHeight="1" thickBot="1" x14ac:dyDescent="0.3">
      <c r="A467" s="114" t="s">
        <v>114</v>
      </c>
      <c r="B467" s="95"/>
      <c r="C467" s="16">
        <f>C452+C455+C465+C466</f>
        <v>2295</v>
      </c>
      <c r="D467" s="17">
        <f t="shared" ref="D467:O467" si="95">D452+D455+D465+D466</f>
        <v>64.759500000000003</v>
      </c>
      <c r="E467" s="17">
        <f t="shared" si="95"/>
        <v>68.260000000000005</v>
      </c>
      <c r="F467" s="17">
        <f t="shared" si="95"/>
        <v>252.50799999999998</v>
      </c>
      <c r="G467" s="17">
        <f t="shared" si="95"/>
        <v>1907.57</v>
      </c>
      <c r="H467" s="17">
        <f t="shared" si="95"/>
        <v>1.2237310344827588</v>
      </c>
      <c r="I467" s="17">
        <f t="shared" si="95"/>
        <v>55.821827586206894</v>
      </c>
      <c r="J467" s="17">
        <f t="shared" si="95"/>
        <v>613.07862068965528</v>
      </c>
      <c r="K467" s="17">
        <f t="shared" si="95"/>
        <v>13.975000000000003</v>
      </c>
      <c r="L467" s="17">
        <f t="shared" si="95"/>
        <v>824.82327586206895</v>
      </c>
      <c r="M467" s="17">
        <f t="shared" si="95"/>
        <v>1405.8794827586207</v>
      </c>
      <c r="N467" s="17">
        <f t="shared" si="95"/>
        <v>336.67524137931042</v>
      </c>
      <c r="O467" s="17">
        <f t="shared" si="95"/>
        <v>44.188241379310341</v>
      </c>
      <c r="P467" s="177"/>
      <c r="Q467" s="118">
        <f>G467/2720</f>
        <v>0.70131250000000001</v>
      </c>
      <c r="R467" s="126" t="s">
        <v>264</v>
      </c>
    </row>
    <row r="468" spans="1:18" x14ac:dyDescent="0.25">
      <c r="A468" s="33"/>
      <c r="B468" s="44"/>
      <c r="C468" s="85"/>
      <c r="D468" s="85"/>
      <c r="E468" s="51"/>
      <c r="F468" s="51"/>
      <c r="G468" s="51"/>
      <c r="H468" s="51"/>
      <c r="I468" s="51"/>
      <c r="J468" s="51"/>
      <c r="K468" s="51"/>
      <c r="L468" s="51"/>
      <c r="M468" s="51"/>
      <c r="N468" s="51"/>
      <c r="O468" s="79"/>
      <c r="P468" s="200"/>
    </row>
    <row r="469" spans="1:18" ht="16.5" thickBot="1" x14ac:dyDescent="0.3">
      <c r="A469" s="70" t="s">
        <v>41</v>
      </c>
      <c r="B469" s="75"/>
      <c r="C469" s="75"/>
      <c r="N469" s="123"/>
      <c r="O469" s="123"/>
      <c r="P469" s="203"/>
    </row>
    <row r="470" spans="1:18" ht="15.75" customHeight="1" x14ac:dyDescent="0.25">
      <c r="A470" s="2" t="s">
        <v>93</v>
      </c>
      <c r="B470" s="77"/>
      <c r="C470" s="36" t="s">
        <v>94</v>
      </c>
      <c r="D470" s="226" t="s">
        <v>95</v>
      </c>
      <c r="E470" s="227"/>
      <c r="F470" s="228"/>
      <c r="G470" s="19" t="s">
        <v>96</v>
      </c>
      <c r="H470" s="239" t="s">
        <v>97</v>
      </c>
      <c r="I470" s="236" t="s">
        <v>98</v>
      </c>
      <c r="J470" s="242" t="s">
        <v>99</v>
      </c>
      <c r="K470" s="236" t="s">
        <v>100</v>
      </c>
      <c r="L470" s="242" t="s">
        <v>101</v>
      </c>
      <c r="M470" s="236" t="s">
        <v>102</v>
      </c>
      <c r="N470" s="236" t="s">
        <v>103</v>
      </c>
      <c r="O470" s="233" t="s">
        <v>104</v>
      </c>
      <c r="P470" s="175" t="s">
        <v>115</v>
      </c>
    </row>
    <row r="471" spans="1:18" ht="16.5" thickBot="1" x14ac:dyDescent="0.3">
      <c r="A471" s="13" t="s">
        <v>105</v>
      </c>
      <c r="B471" s="4"/>
      <c r="C471" s="37" t="s">
        <v>106</v>
      </c>
      <c r="D471" s="229"/>
      <c r="E471" s="230"/>
      <c r="F471" s="231"/>
      <c r="G471" s="15" t="s">
        <v>118</v>
      </c>
      <c r="H471" s="240"/>
      <c r="I471" s="237"/>
      <c r="J471" s="243"/>
      <c r="K471" s="237"/>
      <c r="L471" s="243"/>
      <c r="M471" s="237"/>
      <c r="N471" s="237"/>
      <c r="O471" s="234"/>
      <c r="P471" s="158" t="s">
        <v>116</v>
      </c>
    </row>
    <row r="472" spans="1:18" ht="16.5" thickBot="1" x14ac:dyDescent="0.3">
      <c r="A472" s="8"/>
      <c r="B472" s="88"/>
      <c r="C472" s="52"/>
      <c r="D472" s="9" t="s">
        <v>107</v>
      </c>
      <c r="E472" s="9" t="s">
        <v>108</v>
      </c>
      <c r="F472" s="47" t="s">
        <v>109</v>
      </c>
      <c r="G472" s="9" t="s">
        <v>110</v>
      </c>
      <c r="H472" s="241"/>
      <c r="I472" s="238"/>
      <c r="J472" s="244"/>
      <c r="K472" s="238"/>
      <c r="L472" s="244"/>
      <c r="M472" s="238"/>
      <c r="N472" s="238"/>
      <c r="O472" s="235"/>
      <c r="P472" s="176"/>
    </row>
    <row r="473" spans="1:18" x14ac:dyDescent="0.25">
      <c r="A473" s="13"/>
      <c r="B473" s="44" t="s">
        <v>5</v>
      </c>
      <c r="C473" s="36"/>
      <c r="D473" s="6"/>
      <c r="E473" s="19"/>
      <c r="F473" s="6"/>
      <c r="G473" s="19"/>
      <c r="H473" s="112"/>
      <c r="I473" s="19"/>
      <c r="J473" s="6"/>
      <c r="K473" s="19"/>
      <c r="L473" s="6"/>
      <c r="M473" s="19"/>
      <c r="N473" s="113"/>
      <c r="O473" s="6"/>
      <c r="P473" s="158"/>
    </row>
    <row r="474" spans="1:18" x14ac:dyDescent="0.25">
      <c r="A474" s="13" t="s">
        <v>57</v>
      </c>
      <c r="B474" s="44"/>
      <c r="C474" s="37" t="s">
        <v>58</v>
      </c>
      <c r="D474" s="6">
        <v>2.33</v>
      </c>
      <c r="E474" s="15">
        <v>8.1199999999999992</v>
      </c>
      <c r="F474" s="6">
        <v>15.549999999999997</v>
      </c>
      <c r="G474" s="15">
        <v>144.59999999999997</v>
      </c>
      <c r="H474" s="6">
        <v>3.2999999999999988E-2</v>
      </c>
      <c r="I474" s="15">
        <v>0</v>
      </c>
      <c r="J474" s="6">
        <v>40</v>
      </c>
      <c r="K474" s="15">
        <v>0.62</v>
      </c>
      <c r="L474" s="6">
        <v>8.1</v>
      </c>
      <c r="M474" s="15">
        <v>22.5</v>
      </c>
      <c r="N474" s="28">
        <v>3.9</v>
      </c>
      <c r="O474" s="6">
        <v>0.38</v>
      </c>
      <c r="P474" s="158" t="s">
        <v>131</v>
      </c>
    </row>
    <row r="475" spans="1:18" ht="31.5" x14ac:dyDescent="0.25">
      <c r="A475" s="13" t="s">
        <v>296</v>
      </c>
      <c r="B475" s="44"/>
      <c r="C475" s="37" t="s">
        <v>174</v>
      </c>
      <c r="D475" s="6">
        <v>6.41</v>
      </c>
      <c r="E475" s="15">
        <v>5.0999999999999996</v>
      </c>
      <c r="F475" s="6">
        <v>41.31</v>
      </c>
      <c r="G475" s="15">
        <v>230.02</v>
      </c>
      <c r="H475" s="6">
        <v>0.11</v>
      </c>
      <c r="I475" s="15">
        <v>1.0559999999999998</v>
      </c>
      <c r="J475" s="6">
        <v>36.279999999999994</v>
      </c>
      <c r="K475" s="15">
        <v>0.127</v>
      </c>
      <c r="L475" s="6">
        <v>145.27799999999996</v>
      </c>
      <c r="M475" s="15">
        <v>170.59199999999996</v>
      </c>
      <c r="N475" s="28">
        <v>40.941999999999986</v>
      </c>
      <c r="O475" s="6">
        <v>0.87899999999999967</v>
      </c>
      <c r="P475" s="158" t="s">
        <v>250</v>
      </c>
    </row>
    <row r="476" spans="1:18" x14ac:dyDescent="0.25">
      <c r="A476" s="13" t="s">
        <v>19</v>
      </c>
      <c r="B476" s="44"/>
      <c r="C476" s="37">
        <v>200</v>
      </c>
      <c r="D476" s="6">
        <v>4.0780000000000003</v>
      </c>
      <c r="E476" s="15">
        <v>3.5439999999999996</v>
      </c>
      <c r="F476" s="6">
        <v>7.597999999999999</v>
      </c>
      <c r="G476" s="15">
        <v>78.599999999999994</v>
      </c>
      <c r="H476" s="6">
        <v>5.5999999999999994E-2</v>
      </c>
      <c r="I476" s="15">
        <v>1.5879999999999999</v>
      </c>
      <c r="J476" s="6">
        <v>24.4</v>
      </c>
      <c r="K476" s="15">
        <v>0</v>
      </c>
      <c r="L476" s="6">
        <v>151.91999999999999</v>
      </c>
      <c r="M476" s="15">
        <v>124.55999999999999</v>
      </c>
      <c r="N476" s="28">
        <v>21.34</v>
      </c>
      <c r="O476" s="6">
        <v>0.44799999999999995</v>
      </c>
      <c r="P476" s="158" t="s">
        <v>147</v>
      </c>
    </row>
    <row r="477" spans="1:18" x14ac:dyDescent="0.25">
      <c r="A477" s="13" t="s">
        <v>45</v>
      </c>
      <c r="B477" s="4"/>
      <c r="C477" s="37">
        <v>120</v>
      </c>
      <c r="D477" s="7">
        <v>0.48</v>
      </c>
      <c r="E477" s="15">
        <v>0.48</v>
      </c>
      <c r="F477" s="15">
        <v>11.759999999999998</v>
      </c>
      <c r="G477" s="15">
        <v>56.399999999999984</v>
      </c>
      <c r="H477" s="5">
        <v>3.599999999999999E-2</v>
      </c>
      <c r="I477" s="14">
        <v>11.999999999999996</v>
      </c>
      <c r="J477" s="42">
        <v>0</v>
      </c>
      <c r="K477" s="14">
        <v>0.24</v>
      </c>
      <c r="L477" s="42">
        <v>19.2</v>
      </c>
      <c r="M477" s="14">
        <v>13.2</v>
      </c>
      <c r="N477" s="14">
        <v>10.799999999999999</v>
      </c>
      <c r="O477" s="42">
        <v>2.6399999999999997</v>
      </c>
      <c r="P477" s="158" t="s">
        <v>134</v>
      </c>
    </row>
    <row r="478" spans="1:18" ht="24.75" thickBot="1" x14ac:dyDescent="0.3">
      <c r="A478" s="13" t="s">
        <v>27</v>
      </c>
      <c r="B478" s="44"/>
      <c r="C478" s="37">
        <v>30</v>
      </c>
      <c r="D478" s="7">
        <v>2.25</v>
      </c>
      <c r="E478" s="15">
        <v>0.87</v>
      </c>
      <c r="F478" s="28">
        <v>15.419999999999998</v>
      </c>
      <c r="G478" s="7">
        <v>78.599999999999994</v>
      </c>
      <c r="H478" s="7">
        <v>3.3000000000000002E-2</v>
      </c>
      <c r="I478" s="15">
        <v>0</v>
      </c>
      <c r="J478" s="6">
        <v>0</v>
      </c>
      <c r="K478" s="15">
        <v>0.51</v>
      </c>
      <c r="L478" s="6">
        <v>5.7</v>
      </c>
      <c r="M478" s="15">
        <v>19.5</v>
      </c>
      <c r="N478" s="15">
        <v>3.9</v>
      </c>
      <c r="O478" s="6">
        <v>0.36</v>
      </c>
      <c r="P478" s="158" t="s">
        <v>133</v>
      </c>
    </row>
    <row r="479" spans="1:18" ht="16.5" thickBot="1" x14ac:dyDescent="0.3">
      <c r="A479" s="114" t="s">
        <v>112</v>
      </c>
      <c r="B479" s="93"/>
      <c r="C479" s="53">
        <v>615</v>
      </c>
      <c r="D479" s="17">
        <f>SUM(D474:D478)</f>
        <v>15.548000000000002</v>
      </c>
      <c r="E479" s="17">
        <f t="shared" ref="E479:O479" si="96">SUM(E474:E478)</f>
        <v>18.114000000000001</v>
      </c>
      <c r="F479" s="17">
        <f t="shared" si="96"/>
        <v>91.637999999999991</v>
      </c>
      <c r="G479" s="17">
        <f t="shared" si="96"/>
        <v>588.22</v>
      </c>
      <c r="H479" s="17">
        <f t="shared" si="96"/>
        <v>0.26800000000000002</v>
      </c>
      <c r="I479" s="17">
        <f t="shared" si="96"/>
        <v>14.643999999999997</v>
      </c>
      <c r="J479" s="17">
        <f t="shared" si="96"/>
        <v>100.68</v>
      </c>
      <c r="K479" s="17">
        <f t="shared" si="96"/>
        <v>1.4969999999999999</v>
      </c>
      <c r="L479" s="17">
        <f t="shared" si="96"/>
        <v>330.19799999999992</v>
      </c>
      <c r="M479" s="17">
        <f t="shared" si="96"/>
        <v>350.35199999999992</v>
      </c>
      <c r="N479" s="17">
        <f t="shared" si="96"/>
        <v>80.881999999999991</v>
      </c>
      <c r="O479" s="17">
        <f t="shared" si="96"/>
        <v>4.7069999999999999</v>
      </c>
      <c r="P479" s="177"/>
    </row>
    <row r="480" spans="1:18" x14ac:dyDescent="0.25">
      <c r="A480" s="2"/>
      <c r="B480" s="11" t="s">
        <v>113</v>
      </c>
      <c r="C480" s="54"/>
      <c r="D480" s="112"/>
      <c r="E480" s="19"/>
      <c r="F480" s="112"/>
      <c r="G480" s="19"/>
      <c r="H480" s="112"/>
      <c r="I480" s="19"/>
      <c r="J480" s="112"/>
      <c r="K480" s="19"/>
      <c r="L480" s="112"/>
      <c r="M480" s="19"/>
      <c r="N480" s="113"/>
      <c r="O480" s="112"/>
      <c r="P480" s="175"/>
    </row>
    <row r="481" spans="1:18" x14ac:dyDescent="0.25">
      <c r="A481" s="13" t="s">
        <v>51</v>
      </c>
      <c r="B481" s="44"/>
      <c r="C481" s="38" t="s">
        <v>150</v>
      </c>
      <c r="D481" s="6">
        <v>0.75</v>
      </c>
      <c r="E481" s="15">
        <v>6.1</v>
      </c>
      <c r="F481" s="6">
        <v>12.5</v>
      </c>
      <c r="G481" s="15">
        <v>108.5</v>
      </c>
      <c r="H481" s="6">
        <v>0.01</v>
      </c>
      <c r="I481" s="15">
        <v>0</v>
      </c>
      <c r="J481" s="6">
        <v>1</v>
      </c>
      <c r="K481" s="15">
        <v>0.95</v>
      </c>
      <c r="L481" s="6">
        <v>1.5</v>
      </c>
      <c r="M481" s="15">
        <v>8.5</v>
      </c>
      <c r="N481" s="28">
        <v>1</v>
      </c>
      <c r="O481" s="6">
        <v>0.85499999999999998</v>
      </c>
      <c r="P481" s="158"/>
    </row>
    <row r="482" spans="1:18" s="63" customFormat="1" ht="16.5" thickBot="1" x14ac:dyDescent="0.3">
      <c r="A482" s="13" t="s">
        <v>50</v>
      </c>
      <c r="B482" s="4"/>
      <c r="C482" s="37">
        <v>180</v>
      </c>
      <c r="D482" s="15">
        <v>5.22</v>
      </c>
      <c r="E482" s="28">
        <v>4.5</v>
      </c>
      <c r="F482" s="28">
        <v>7.2</v>
      </c>
      <c r="G482" s="28">
        <v>90</v>
      </c>
      <c r="H482" s="6">
        <v>7.2000000000000008E-2</v>
      </c>
      <c r="I482" s="15">
        <v>1.26</v>
      </c>
      <c r="J482" s="6">
        <v>36</v>
      </c>
      <c r="K482" s="15">
        <v>0</v>
      </c>
      <c r="L482" s="6">
        <v>216</v>
      </c>
      <c r="M482" s="15">
        <v>162</v>
      </c>
      <c r="N482" s="28">
        <v>25.2</v>
      </c>
      <c r="O482" s="6">
        <v>0.18</v>
      </c>
      <c r="P482" s="178" t="s">
        <v>151</v>
      </c>
      <c r="Q482" s="103"/>
    </row>
    <row r="483" spans="1:18" ht="16.5" thickBot="1" x14ac:dyDescent="0.3">
      <c r="A483" s="114" t="s">
        <v>112</v>
      </c>
      <c r="B483" s="93"/>
      <c r="C483" s="97">
        <f>C481+C482</f>
        <v>200</v>
      </c>
      <c r="D483" s="97">
        <f t="shared" ref="D483:G483" si="97">D481+D482</f>
        <v>5.97</v>
      </c>
      <c r="E483" s="97">
        <f t="shared" si="97"/>
        <v>10.6</v>
      </c>
      <c r="F483" s="97">
        <f t="shared" si="97"/>
        <v>19.7</v>
      </c>
      <c r="G483" s="97">
        <f t="shared" si="97"/>
        <v>198.5</v>
      </c>
      <c r="H483" s="31">
        <f t="shared" ref="H483:O483" si="98">SUM(H481:H482)</f>
        <v>8.2000000000000003E-2</v>
      </c>
      <c r="I483" s="17">
        <f t="shared" si="98"/>
        <v>1.26</v>
      </c>
      <c r="J483" s="31">
        <f t="shared" si="98"/>
        <v>37</v>
      </c>
      <c r="K483" s="17">
        <f t="shared" si="98"/>
        <v>0.95</v>
      </c>
      <c r="L483" s="31">
        <f t="shared" si="98"/>
        <v>217.5</v>
      </c>
      <c r="M483" s="17">
        <f t="shared" si="98"/>
        <v>170.5</v>
      </c>
      <c r="N483" s="31">
        <f t="shared" si="98"/>
        <v>26.2</v>
      </c>
      <c r="O483" s="17">
        <f t="shared" si="98"/>
        <v>1.0349999999999999</v>
      </c>
      <c r="P483" s="177"/>
    </row>
    <row r="484" spans="1:18" ht="24.75" thickBot="1" x14ac:dyDescent="0.3">
      <c r="A484" s="224" t="s">
        <v>298</v>
      </c>
      <c r="B484" s="225"/>
      <c r="C484" s="78">
        <f>C479+C483</f>
        <v>815</v>
      </c>
      <c r="D484" s="17">
        <f>D479+D483</f>
        <v>21.518000000000001</v>
      </c>
      <c r="E484" s="17">
        <f t="shared" ref="E484:O484" si="99">E479+E483</f>
        <v>28.713999999999999</v>
      </c>
      <c r="F484" s="17">
        <f t="shared" si="99"/>
        <v>111.33799999999999</v>
      </c>
      <c r="G484" s="17">
        <f t="shared" si="99"/>
        <v>786.72</v>
      </c>
      <c r="H484" s="17">
        <f t="shared" si="99"/>
        <v>0.35000000000000003</v>
      </c>
      <c r="I484" s="17">
        <f t="shared" si="99"/>
        <v>15.903999999999996</v>
      </c>
      <c r="J484" s="17">
        <f t="shared" si="99"/>
        <v>137.68</v>
      </c>
      <c r="K484" s="17">
        <f t="shared" si="99"/>
        <v>2.4470000000000001</v>
      </c>
      <c r="L484" s="17">
        <f t="shared" si="99"/>
        <v>547.69799999999987</v>
      </c>
      <c r="M484" s="17">
        <f t="shared" si="99"/>
        <v>520.85199999999986</v>
      </c>
      <c r="N484" s="17">
        <f t="shared" si="99"/>
        <v>107.08199999999999</v>
      </c>
      <c r="O484" s="17">
        <f t="shared" si="99"/>
        <v>5.742</v>
      </c>
      <c r="P484" s="177"/>
      <c r="Q484" s="118">
        <f>G484/2720</f>
        <v>0.28923529411764709</v>
      </c>
      <c r="R484" s="126" t="s">
        <v>266</v>
      </c>
    </row>
    <row r="485" spans="1:18" x14ac:dyDescent="0.25">
      <c r="A485" s="13"/>
      <c r="B485" s="44" t="s">
        <v>10</v>
      </c>
      <c r="C485" s="38"/>
      <c r="D485" s="6"/>
      <c r="E485" s="15"/>
      <c r="F485" s="28"/>
      <c r="G485" s="28"/>
      <c r="H485" s="6"/>
      <c r="I485" s="15"/>
      <c r="J485" s="6"/>
      <c r="K485" s="15"/>
      <c r="L485" s="6"/>
      <c r="M485" s="15"/>
      <c r="N485" s="28"/>
      <c r="O485" s="6"/>
      <c r="P485" s="187"/>
    </row>
    <row r="486" spans="1:18" x14ac:dyDescent="0.25">
      <c r="A486" s="13" t="s">
        <v>23</v>
      </c>
      <c r="B486" s="44"/>
      <c r="C486" s="38">
        <v>100</v>
      </c>
      <c r="D486" s="6">
        <v>1.1000000000000001</v>
      </c>
      <c r="E486" s="15">
        <v>0.2</v>
      </c>
      <c r="F486" s="28">
        <v>3.8</v>
      </c>
      <c r="G486" s="28">
        <v>24</v>
      </c>
      <c r="H486" s="6">
        <v>0.06</v>
      </c>
      <c r="I486" s="15">
        <v>25</v>
      </c>
      <c r="J486" s="6">
        <v>0</v>
      </c>
      <c r="K486" s="15">
        <v>0.7</v>
      </c>
      <c r="L486" s="6">
        <v>14</v>
      </c>
      <c r="M486" s="15">
        <v>26</v>
      </c>
      <c r="N486" s="28">
        <v>20</v>
      </c>
      <c r="O486" s="6">
        <v>0.9</v>
      </c>
      <c r="P486" s="187" t="s">
        <v>139</v>
      </c>
    </row>
    <row r="487" spans="1:18" ht="31.5" x14ac:dyDescent="0.25">
      <c r="A487" s="13" t="s">
        <v>304</v>
      </c>
      <c r="B487" s="44"/>
      <c r="C487" s="38" t="s">
        <v>152</v>
      </c>
      <c r="D487" s="6">
        <v>6.7343000000000002</v>
      </c>
      <c r="E487" s="15">
        <v>5.4274999999999993</v>
      </c>
      <c r="F487" s="6">
        <v>24.142299999999999</v>
      </c>
      <c r="G487" s="15">
        <v>185.07</v>
      </c>
      <c r="H487" s="6">
        <v>0.25270000000000004</v>
      </c>
      <c r="I487" s="15">
        <v>5.8250000000000002</v>
      </c>
      <c r="J487" s="6">
        <v>0</v>
      </c>
      <c r="K487" s="15">
        <v>2.6297999999999999</v>
      </c>
      <c r="L487" s="6">
        <v>46.297999999999995</v>
      </c>
      <c r="M487" s="15">
        <v>101.803</v>
      </c>
      <c r="N487" s="28">
        <v>40.773000000000003</v>
      </c>
      <c r="O487" s="6">
        <v>2.3649999999999998</v>
      </c>
      <c r="P487" s="187" t="s">
        <v>252</v>
      </c>
    </row>
    <row r="488" spans="1:18" x14ac:dyDescent="0.25">
      <c r="A488" s="13" t="s">
        <v>86</v>
      </c>
      <c r="B488" s="44"/>
      <c r="C488" s="38" t="s">
        <v>145</v>
      </c>
      <c r="D488" s="6">
        <v>22.16</v>
      </c>
      <c r="E488" s="15">
        <v>30.49</v>
      </c>
      <c r="F488" s="6">
        <v>48.64</v>
      </c>
      <c r="G488" s="15">
        <v>507.4</v>
      </c>
      <c r="H488" s="6">
        <v>7.8333333333333324E-2</v>
      </c>
      <c r="I488" s="15">
        <v>2.31</v>
      </c>
      <c r="J488" s="6">
        <v>0</v>
      </c>
      <c r="K488" s="15">
        <v>5.25</v>
      </c>
      <c r="L488" s="6">
        <v>22.043333333333337</v>
      </c>
      <c r="M488" s="15">
        <v>285.69666666666666</v>
      </c>
      <c r="N488" s="28">
        <v>63.74666666666667</v>
      </c>
      <c r="O488" s="6">
        <v>4.1333333333333337</v>
      </c>
      <c r="P488" s="187" t="s">
        <v>253</v>
      </c>
    </row>
    <row r="489" spans="1:18" x14ac:dyDescent="0.25">
      <c r="A489" s="13" t="s">
        <v>321</v>
      </c>
      <c r="B489" s="68"/>
      <c r="C489" s="14" t="s">
        <v>175</v>
      </c>
      <c r="D489" s="6">
        <v>0.34599999999999997</v>
      </c>
      <c r="E489" s="15">
        <v>7.5999999999999998E-2</v>
      </c>
      <c r="F489" s="6">
        <v>31.846000000000004</v>
      </c>
      <c r="G489" s="15">
        <v>130.19999999999999</v>
      </c>
      <c r="H489" s="6">
        <v>2.1999999999999999E-2</v>
      </c>
      <c r="I489" s="15">
        <v>0</v>
      </c>
      <c r="J489" s="6">
        <v>0</v>
      </c>
      <c r="K489" s="15">
        <v>7.5999999999999998E-2</v>
      </c>
      <c r="L489" s="6">
        <v>20.380000000000003</v>
      </c>
      <c r="M489" s="15">
        <v>19.36</v>
      </c>
      <c r="N489" s="28">
        <v>8.1199999999999992</v>
      </c>
      <c r="O489" s="6">
        <v>0.45599999999999996</v>
      </c>
      <c r="P489" s="158" t="s">
        <v>141</v>
      </c>
    </row>
    <row r="490" spans="1:18" ht="21" customHeight="1" x14ac:dyDescent="0.25">
      <c r="A490" s="3" t="s">
        <v>11</v>
      </c>
      <c r="B490" s="4"/>
      <c r="C490" s="38">
        <v>60</v>
      </c>
      <c r="D490" s="55">
        <v>3.96</v>
      </c>
      <c r="E490" s="27">
        <v>0.72</v>
      </c>
      <c r="F490" s="26">
        <v>23.76</v>
      </c>
      <c r="G490" s="27">
        <v>118.80000000000001</v>
      </c>
      <c r="H490" s="26">
        <v>0.10200000000000002</v>
      </c>
      <c r="I490" s="27"/>
      <c r="J490" s="26"/>
      <c r="K490" s="27">
        <v>0.84</v>
      </c>
      <c r="L490" s="26">
        <v>17.400000000000002</v>
      </c>
      <c r="M490" s="27">
        <v>90.000000000000014</v>
      </c>
      <c r="N490" s="56">
        <v>28.200000000000006</v>
      </c>
      <c r="O490" s="56">
        <v>2.3400000000000003</v>
      </c>
      <c r="P490" s="158" t="s">
        <v>143</v>
      </c>
    </row>
    <row r="491" spans="1:18" ht="22.5" customHeight="1" thickBot="1" x14ac:dyDescent="0.3">
      <c r="A491" s="13" t="s">
        <v>25</v>
      </c>
      <c r="B491" s="4"/>
      <c r="C491" s="14">
        <v>50</v>
      </c>
      <c r="D491" s="6">
        <v>3.8</v>
      </c>
      <c r="E491" s="15">
        <v>0.4</v>
      </c>
      <c r="F491" s="6">
        <v>24.6</v>
      </c>
      <c r="G491" s="15">
        <v>117.5</v>
      </c>
      <c r="H491" s="6">
        <v>5.5000000000000007E-2</v>
      </c>
      <c r="I491" s="15">
        <v>0</v>
      </c>
      <c r="J491" s="6">
        <v>0</v>
      </c>
      <c r="K491" s="15">
        <v>0.55000000000000004</v>
      </c>
      <c r="L491" s="6">
        <v>10</v>
      </c>
      <c r="M491" s="15">
        <v>32.5</v>
      </c>
      <c r="N491" s="28">
        <v>7.0000000000000009</v>
      </c>
      <c r="O491" s="6">
        <v>0.55000000000000016</v>
      </c>
      <c r="P491" s="158" t="s">
        <v>133</v>
      </c>
    </row>
    <row r="492" spans="1:18" ht="19.5" customHeight="1" thickBot="1" x14ac:dyDescent="0.3">
      <c r="A492" s="114" t="s">
        <v>112</v>
      </c>
      <c r="B492" s="93"/>
      <c r="C492" s="16">
        <v>920</v>
      </c>
      <c r="D492" s="17">
        <f>SUM(D486:D491)</f>
        <v>38.100299999999997</v>
      </c>
      <c r="E492" s="17">
        <f t="shared" ref="E492:O492" si="100">SUM(E486:E491)</f>
        <v>37.313499999999998</v>
      </c>
      <c r="F492" s="17">
        <f t="shared" si="100"/>
        <v>156.78829999999999</v>
      </c>
      <c r="G492" s="17">
        <f t="shared" si="100"/>
        <v>1082.97</v>
      </c>
      <c r="H492" s="17">
        <f t="shared" si="100"/>
        <v>0.57003333333333339</v>
      </c>
      <c r="I492" s="17">
        <f t="shared" si="100"/>
        <v>33.134999999999998</v>
      </c>
      <c r="J492" s="17">
        <f t="shared" si="100"/>
        <v>0</v>
      </c>
      <c r="K492" s="17">
        <f t="shared" si="100"/>
        <v>10.0458</v>
      </c>
      <c r="L492" s="17">
        <f t="shared" si="100"/>
        <v>130.12133333333333</v>
      </c>
      <c r="M492" s="17">
        <f t="shared" si="100"/>
        <v>555.35966666666673</v>
      </c>
      <c r="N492" s="17">
        <f t="shared" si="100"/>
        <v>167.83966666666669</v>
      </c>
      <c r="O492" s="17">
        <f t="shared" si="100"/>
        <v>10.744333333333334</v>
      </c>
      <c r="P492" s="177"/>
      <c r="Q492" s="118">
        <f>G492/2720</f>
        <v>0.39815073529411765</v>
      </c>
      <c r="R492" s="129" t="s">
        <v>263</v>
      </c>
    </row>
    <row r="493" spans="1:18" ht="16.5" thickBot="1" x14ac:dyDescent="0.3">
      <c r="A493" s="13" t="s">
        <v>314</v>
      </c>
      <c r="B493" s="44"/>
      <c r="C493" s="162">
        <v>500</v>
      </c>
      <c r="D493" s="161">
        <v>0</v>
      </c>
      <c r="E493" s="160">
        <v>0</v>
      </c>
      <c r="F493" s="159">
        <v>0</v>
      </c>
      <c r="G493" s="161">
        <v>0</v>
      </c>
      <c r="H493" s="161">
        <v>0</v>
      </c>
      <c r="I493" s="161">
        <v>0</v>
      </c>
      <c r="J493" s="161">
        <v>0</v>
      </c>
      <c r="K493" s="161">
        <v>0</v>
      </c>
      <c r="L493" s="161">
        <v>0</v>
      </c>
      <c r="M493" s="161">
        <v>0</v>
      </c>
      <c r="N493" s="161">
        <v>0</v>
      </c>
      <c r="O493" s="161">
        <v>0</v>
      </c>
      <c r="P493" s="177"/>
      <c r="R493" s="129"/>
    </row>
    <row r="494" spans="1:18" ht="19.5" customHeight="1" thickBot="1" x14ac:dyDescent="0.3">
      <c r="A494" s="114" t="s">
        <v>114</v>
      </c>
      <c r="B494" s="95"/>
      <c r="C494" s="78">
        <f>C479+C483+C492+C493</f>
        <v>2235</v>
      </c>
      <c r="D494" s="17">
        <f>D479+D483+D492+D493</f>
        <v>59.618299999999998</v>
      </c>
      <c r="E494" s="17">
        <f t="shared" ref="E494:O494" si="101">E479+E483+E492+E493</f>
        <v>66.027500000000003</v>
      </c>
      <c r="F494" s="17">
        <f t="shared" si="101"/>
        <v>268.12630000000001</v>
      </c>
      <c r="G494" s="17">
        <f t="shared" si="101"/>
        <v>1869.69</v>
      </c>
      <c r="H494" s="17">
        <f t="shared" si="101"/>
        <v>0.92003333333333348</v>
      </c>
      <c r="I494" s="17">
        <f t="shared" si="101"/>
        <v>49.038999999999994</v>
      </c>
      <c r="J494" s="17">
        <f t="shared" si="101"/>
        <v>137.68</v>
      </c>
      <c r="K494" s="17">
        <f t="shared" si="101"/>
        <v>12.492799999999999</v>
      </c>
      <c r="L494" s="17">
        <f t="shared" si="101"/>
        <v>677.81933333333313</v>
      </c>
      <c r="M494" s="17">
        <f t="shared" si="101"/>
        <v>1076.2116666666666</v>
      </c>
      <c r="N494" s="17">
        <f t="shared" si="101"/>
        <v>274.92166666666668</v>
      </c>
      <c r="O494" s="17">
        <f t="shared" si="101"/>
        <v>16.486333333333334</v>
      </c>
      <c r="P494" s="177"/>
      <c r="Q494" s="118">
        <f>G494/2720</f>
        <v>0.68738602941176474</v>
      </c>
      <c r="R494" s="126" t="s">
        <v>264</v>
      </c>
    </row>
    <row r="495" spans="1:18" x14ac:dyDescent="0.25">
      <c r="A495" s="33"/>
      <c r="B495" s="44"/>
      <c r="C495" s="76"/>
      <c r="D495" s="51"/>
      <c r="E495" s="51"/>
      <c r="F495" s="51"/>
      <c r="G495" s="51"/>
      <c r="H495" s="51"/>
      <c r="I495" s="51"/>
      <c r="J495" s="51"/>
      <c r="K495" s="51"/>
      <c r="L495" s="51"/>
      <c r="M495" s="51"/>
      <c r="N495" s="51"/>
      <c r="O495" s="51"/>
      <c r="P495" s="182"/>
    </row>
    <row r="496" spans="1:18" ht="16.5" thickBot="1" x14ac:dyDescent="0.3">
      <c r="A496" s="70" t="s">
        <v>42</v>
      </c>
      <c r="B496" s="92"/>
      <c r="C496" s="75"/>
      <c r="P496" s="183"/>
    </row>
    <row r="497" spans="1:18" ht="15.75" customHeight="1" x14ac:dyDescent="0.25">
      <c r="A497" s="2" t="s">
        <v>93</v>
      </c>
      <c r="B497" s="77"/>
      <c r="C497" s="36" t="s">
        <v>94</v>
      </c>
      <c r="D497" s="226" t="s">
        <v>122</v>
      </c>
      <c r="E497" s="227"/>
      <c r="F497" s="228"/>
      <c r="G497" s="19" t="s">
        <v>96</v>
      </c>
      <c r="H497" s="239" t="s">
        <v>97</v>
      </c>
      <c r="I497" s="236" t="s">
        <v>98</v>
      </c>
      <c r="J497" s="242" t="s">
        <v>99</v>
      </c>
      <c r="K497" s="236" t="s">
        <v>100</v>
      </c>
      <c r="L497" s="242" t="s">
        <v>101</v>
      </c>
      <c r="M497" s="236" t="s">
        <v>102</v>
      </c>
      <c r="N497" s="236" t="s">
        <v>103</v>
      </c>
      <c r="O497" s="233" t="s">
        <v>104</v>
      </c>
      <c r="P497" s="175" t="s">
        <v>115</v>
      </c>
    </row>
    <row r="498" spans="1:18" ht="16.5" thickBot="1" x14ac:dyDescent="0.3">
      <c r="A498" s="13" t="s">
        <v>105</v>
      </c>
      <c r="B498" s="4"/>
      <c r="C498" s="37" t="s">
        <v>106</v>
      </c>
      <c r="D498" s="229"/>
      <c r="E498" s="230"/>
      <c r="F498" s="231"/>
      <c r="G498" s="15" t="s">
        <v>118</v>
      </c>
      <c r="H498" s="240"/>
      <c r="I498" s="237"/>
      <c r="J498" s="243"/>
      <c r="K498" s="237"/>
      <c r="L498" s="243"/>
      <c r="M498" s="237"/>
      <c r="N498" s="237"/>
      <c r="O498" s="234"/>
      <c r="P498" s="158" t="s">
        <v>116</v>
      </c>
    </row>
    <row r="499" spans="1:18" ht="16.5" thickBot="1" x14ac:dyDescent="0.3">
      <c r="A499" s="8"/>
      <c r="B499" s="88"/>
      <c r="C499" s="52"/>
      <c r="D499" s="9" t="s">
        <v>107</v>
      </c>
      <c r="E499" s="9" t="s">
        <v>108</v>
      </c>
      <c r="F499" s="47" t="s">
        <v>109</v>
      </c>
      <c r="G499" s="9" t="s">
        <v>110</v>
      </c>
      <c r="H499" s="241"/>
      <c r="I499" s="238"/>
      <c r="J499" s="244"/>
      <c r="K499" s="238"/>
      <c r="L499" s="244"/>
      <c r="M499" s="238"/>
      <c r="N499" s="238"/>
      <c r="O499" s="235"/>
      <c r="P499" s="176"/>
    </row>
    <row r="500" spans="1:18" x14ac:dyDescent="0.25">
      <c r="A500" s="2"/>
      <c r="B500" s="11" t="s">
        <v>5</v>
      </c>
      <c r="C500" s="36"/>
      <c r="D500" s="112"/>
      <c r="E500" s="19"/>
      <c r="F500" s="112"/>
      <c r="G500" s="19"/>
      <c r="H500" s="112"/>
      <c r="I500" s="19"/>
      <c r="J500" s="112"/>
      <c r="K500" s="19"/>
      <c r="L500" s="112"/>
      <c r="M500" s="19"/>
      <c r="N500" s="19"/>
      <c r="O500" s="112"/>
      <c r="P500" s="175"/>
    </row>
    <row r="501" spans="1:18" x14ac:dyDescent="0.25">
      <c r="A501" s="13" t="s">
        <v>57</v>
      </c>
      <c r="B501" s="44"/>
      <c r="C501" s="37" t="s">
        <v>58</v>
      </c>
      <c r="D501" s="6">
        <v>2.33</v>
      </c>
      <c r="E501" s="15">
        <v>8.1199999999999992</v>
      </c>
      <c r="F501" s="6">
        <v>15.549999999999997</v>
      </c>
      <c r="G501" s="15">
        <v>144.59999999999997</v>
      </c>
      <c r="H501" s="6">
        <v>3.2999999999999988E-2</v>
      </c>
      <c r="I501" s="15">
        <v>0</v>
      </c>
      <c r="J501" s="6">
        <v>40</v>
      </c>
      <c r="K501" s="15">
        <v>0.62</v>
      </c>
      <c r="L501" s="6">
        <v>8.1</v>
      </c>
      <c r="M501" s="15">
        <v>22.5</v>
      </c>
      <c r="N501" s="15">
        <v>3.9</v>
      </c>
      <c r="O501" s="6">
        <v>0.38</v>
      </c>
      <c r="P501" s="158" t="s">
        <v>131</v>
      </c>
    </row>
    <row r="502" spans="1:18" ht="31.5" x14ac:dyDescent="0.25">
      <c r="A502" s="13" t="s">
        <v>69</v>
      </c>
      <c r="B502" s="44"/>
      <c r="C502" s="37" t="s">
        <v>159</v>
      </c>
      <c r="D502" s="6">
        <v>5.9</v>
      </c>
      <c r="E502" s="15">
        <v>5.41</v>
      </c>
      <c r="F502" s="6">
        <v>24.9</v>
      </c>
      <c r="G502" s="15">
        <v>133.03</v>
      </c>
      <c r="H502" s="6">
        <v>0.1578</v>
      </c>
      <c r="I502" s="15">
        <v>0.67399999999999993</v>
      </c>
      <c r="J502" s="6">
        <v>141.78</v>
      </c>
      <c r="K502" s="15">
        <v>1.0539999999999998</v>
      </c>
      <c r="L502" s="6">
        <v>311.37400000000002</v>
      </c>
      <c r="M502" s="15">
        <v>390.91799999999995</v>
      </c>
      <c r="N502" s="15">
        <v>51.305999999999997</v>
      </c>
      <c r="O502" s="6">
        <v>1.8619999999999997</v>
      </c>
      <c r="P502" s="158" t="s">
        <v>217</v>
      </c>
    </row>
    <row r="503" spans="1:18" x14ac:dyDescent="0.25">
      <c r="A503" s="13" t="s">
        <v>49</v>
      </c>
      <c r="B503" s="44"/>
      <c r="C503" s="37" t="s">
        <v>161</v>
      </c>
      <c r="D503" s="6">
        <v>2.4249999999999998</v>
      </c>
      <c r="E503" s="15">
        <v>0.95</v>
      </c>
      <c r="F503" s="6">
        <v>11.6</v>
      </c>
      <c r="G503" s="15">
        <v>99.14</v>
      </c>
      <c r="H503" s="6">
        <v>4.859999999999999E-2</v>
      </c>
      <c r="I503" s="15">
        <v>0</v>
      </c>
      <c r="J503" s="6">
        <v>29.134999999999998</v>
      </c>
      <c r="K503" s="15">
        <v>0.72500000000000009</v>
      </c>
      <c r="L503" s="6">
        <v>11.01135</v>
      </c>
      <c r="M503" s="15">
        <v>29.904000000000003</v>
      </c>
      <c r="N503" s="15">
        <v>8.5887000000000011</v>
      </c>
      <c r="O503" s="6">
        <v>0.50050000000000006</v>
      </c>
      <c r="P503" s="158" t="s">
        <v>162</v>
      </c>
    </row>
    <row r="504" spans="1:18" x14ac:dyDescent="0.25">
      <c r="A504" s="13" t="s">
        <v>17</v>
      </c>
      <c r="B504" s="4"/>
      <c r="C504" s="14" t="s">
        <v>163</v>
      </c>
      <c r="D504" s="6">
        <v>0.38</v>
      </c>
      <c r="E504" s="15">
        <v>9.69E-2</v>
      </c>
      <c r="F504" s="6">
        <v>10.056000000000001</v>
      </c>
      <c r="G504" s="15">
        <v>42.66</v>
      </c>
      <c r="H504" s="6">
        <v>1.9000000000000002E-3</v>
      </c>
      <c r="I504" s="15">
        <v>0.19000000000000003</v>
      </c>
      <c r="J504" s="6">
        <v>0</v>
      </c>
      <c r="K504" s="15">
        <v>0</v>
      </c>
      <c r="L504" s="6">
        <v>18.939</v>
      </c>
      <c r="M504" s="15">
        <v>15.656000000000002</v>
      </c>
      <c r="N504" s="15">
        <v>8.3600000000000012</v>
      </c>
      <c r="O504" s="6">
        <v>1.5880000000000001</v>
      </c>
      <c r="P504" s="158" t="s">
        <v>226</v>
      </c>
    </row>
    <row r="505" spans="1:18" x14ac:dyDescent="0.25">
      <c r="A505" s="13" t="s">
        <v>45</v>
      </c>
      <c r="B505" s="4"/>
      <c r="C505" s="14">
        <v>120</v>
      </c>
      <c r="D505" s="7">
        <v>0.48</v>
      </c>
      <c r="E505" s="15">
        <v>0.48</v>
      </c>
      <c r="F505" s="6">
        <v>11.759999999999998</v>
      </c>
      <c r="G505" s="15">
        <v>56.399999999999984</v>
      </c>
      <c r="H505" s="6">
        <v>3.599999999999999E-2</v>
      </c>
      <c r="I505" s="15">
        <v>11.999999999999996</v>
      </c>
      <c r="J505" s="6">
        <v>0</v>
      </c>
      <c r="K505" s="15">
        <v>0.24</v>
      </c>
      <c r="L505" s="6">
        <v>19.2</v>
      </c>
      <c r="M505" s="15">
        <v>13.2</v>
      </c>
      <c r="N505" s="15">
        <v>10.799999999999999</v>
      </c>
      <c r="O505" s="6">
        <v>2.6399999999999997</v>
      </c>
      <c r="P505" s="158" t="s">
        <v>134</v>
      </c>
    </row>
    <row r="506" spans="1:18" ht="24.75" thickBot="1" x14ac:dyDescent="0.3">
      <c r="A506" s="13" t="s">
        <v>27</v>
      </c>
      <c r="B506" s="44"/>
      <c r="C506" s="37">
        <v>30</v>
      </c>
      <c r="D506" s="7">
        <v>2.25</v>
      </c>
      <c r="E506" s="15">
        <v>0.87</v>
      </c>
      <c r="F506" s="28">
        <v>15.419999999999998</v>
      </c>
      <c r="G506" s="7">
        <v>78.599999999999994</v>
      </c>
      <c r="H506" s="7">
        <v>3.3000000000000002E-2</v>
      </c>
      <c r="I506" s="15">
        <v>0</v>
      </c>
      <c r="J506" s="6">
        <v>0</v>
      </c>
      <c r="K506" s="15">
        <v>0.51</v>
      </c>
      <c r="L506" s="6">
        <v>5.7</v>
      </c>
      <c r="M506" s="15">
        <v>19.5</v>
      </c>
      <c r="N506" s="15">
        <v>3.9</v>
      </c>
      <c r="O506" s="6">
        <v>0.36</v>
      </c>
      <c r="P506" s="158" t="s">
        <v>133</v>
      </c>
    </row>
    <row r="507" spans="1:18" ht="16.5" thickBot="1" x14ac:dyDescent="0.3">
      <c r="A507" s="114" t="s">
        <v>112</v>
      </c>
      <c r="B507" s="93"/>
      <c r="C507" s="53">
        <v>640</v>
      </c>
      <c r="D507" s="17">
        <f>SUM(D501:D506)</f>
        <v>13.765000000000002</v>
      </c>
      <c r="E507" s="17">
        <f t="shared" ref="E507:O507" si="102">SUM(E501:E506)</f>
        <v>15.926899999999998</v>
      </c>
      <c r="F507" s="17">
        <f t="shared" si="102"/>
        <v>89.285999999999987</v>
      </c>
      <c r="G507" s="17">
        <f t="shared" si="102"/>
        <v>554.42999999999995</v>
      </c>
      <c r="H507" s="17">
        <f t="shared" si="102"/>
        <v>0.31029999999999991</v>
      </c>
      <c r="I507" s="17">
        <f t="shared" si="102"/>
        <v>12.863999999999997</v>
      </c>
      <c r="J507" s="17">
        <f t="shared" si="102"/>
        <v>210.91499999999999</v>
      </c>
      <c r="K507" s="17">
        <f t="shared" si="102"/>
        <v>3.149</v>
      </c>
      <c r="L507" s="17">
        <f t="shared" si="102"/>
        <v>374.32435000000004</v>
      </c>
      <c r="M507" s="17">
        <f t="shared" si="102"/>
        <v>491.67799999999994</v>
      </c>
      <c r="N507" s="17">
        <f t="shared" si="102"/>
        <v>86.854700000000008</v>
      </c>
      <c r="O507" s="17">
        <f t="shared" si="102"/>
        <v>7.3304999999999998</v>
      </c>
      <c r="P507" s="177"/>
    </row>
    <row r="508" spans="1:18" x14ac:dyDescent="0.25">
      <c r="A508" s="13"/>
      <c r="B508" s="44" t="s">
        <v>113</v>
      </c>
      <c r="C508" s="38"/>
      <c r="D508" s="6"/>
      <c r="E508" s="15"/>
      <c r="F508" s="6"/>
      <c r="G508" s="19"/>
      <c r="H508" s="6"/>
      <c r="I508" s="15"/>
      <c r="J508" s="6"/>
      <c r="K508" s="15"/>
      <c r="L508" s="6"/>
      <c r="M508" s="15"/>
      <c r="N508" s="15"/>
      <c r="O508" s="6"/>
      <c r="P508" s="158"/>
    </row>
    <row r="509" spans="1:18" x14ac:dyDescent="0.25">
      <c r="A509" s="13" t="s">
        <v>62</v>
      </c>
      <c r="B509" s="44"/>
      <c r="C509" s="38">
        <v>20</v>
      </c>
      <c r="D509" s="6">
        <v>1.84</v>
      </c>
      <c r="E509" s="15">
        <v>2.8200000000000003</v>
      </c>
      <c r="F509" s="6">
        <v>12.640000000000002</v>
      </c>
      <c r="G509" s="15">
        <v>83.2</v>
      </c>
      <c r="H509" s="6">
        <v>2.8000000000000004E-2</v>
      </c>
      <c r="I509" s="15">
        <v>0</v>
      </c>
      <c r="J509" s="6"/>
      <c r="K509" s="15">
        <v>1.3</v>
      </c>
      <c r="L509" s="6">
        <v>5.2000000000000011</v>
      </c>
      <c r="M509" s="15">
        <v>21.400000000000002</v>
      </c>
      <c r="N509" s="15">
        <v>5</v>
      </c>
      <c r="O509" s="6">
        <v>0.28000000000000003</v>
      </c>
      <c r="P509" s="158"/>
    </row>
    <row r="510" spans="1:18" ht="16.5" thickBot="1" x14ac:dyDescent="0.3">
      <c r="A510" s="20" t="s">
        <v>54</v>
      </c>
      <c r="B510" s="4"/>
      <c r="C510" s="21">
        <v>200</v>
      </c>
      <c r="D510" s="23">
        <v>5.8</v>
      </c>
      <c r="E510" s="40">
        <v>5</v>
      </c>
      <c r="F510" s="24">
        <v>9.6</v>
      </c>
      <c r="G510" s="23">
        <v>107</v>
      </c>
      <c r="H510" s="24">
        <v>0.08</v>
      </c>
      <c r="I510" s="23">
        <v>2.6</v>
      </c>
      <c r="J510" s="24">
        <v>40</v>
      </c>
      <c r="K510" s="23"/>
      <c r="L510" s="24">
        <v>240</v>
      </c>
      <c r="M510" s="23">
        <v>180</v>
      </c>
      <c r="N510" s="23">
        <v>28</v>
      </c>
      <c r="O510" s="24">
        <v>0.2</v>
      </c>
      <c r="P510" s="158" t="s">
        <v>137</v>
      </c>
    </row>
    <row r="511" spans="1:18" ht="16.5" thickBot="1" x14ac:dyDescent="0.3">
      <c r="A511" s="114" t="s">
        <v>112</v>
      </c>
      <c r="B511" s="93"/>
      <c r="C511" s="16">
        <v>220</v>
      </c>
      <c r="D511" s="17">
        <f>SUM(D509:D510)</f>
        <v>7.64</v>
      </c>
      <c r="E511" s="17">
        <f t="shared" ref="E511:O511" si="103">SUM(E509:E510)</f>
        <v>7.82</v>
      </c>
      <c r="F511" s="17">
        <f t="shared" si="103"/>
        <v>22.240000000000002</v>
      </c>
      <c r="G511" s="17">
        <f t="shared" si="103"/>
        <v>190.2</v>
      </c>
      <c r="H511" s="17">
        <f t="shared" si="103"/>
        <v>0.10800000000000001</v>
      </c>
      <c r="I511" s="17">
        <f t="shared" si="103"/>
        <v>2.6</v>
      </c>
      <c r="J511" s="17">
        <f t="shared" si="103"/>
        <v>40</v>
      </c>
      <c r="K511" s="17">
        <f t="shared" si="103"/>
        <v>1.3</v>
      </c>
      <c r="L511" s="17">
        <f t="shared" si="103"/>
        <v>245.2</v>
      </c>
      <c r="M511" s="17">
        <f t="shared" si="103"/>
        <v>201.4</v>
      </c>
      <c r="N511" s="17">
        <f t="shared" si="103"/>
        <v>33</v>
      </c>
      <c r="O511" s="17">
        <f t="shared" si="103"/>
        <v>0.48000000000000004</v>
      </c>
      <c r="P511" s="177"/>
    </row>
    <row r="512" spans="1:18" ht="21" customHeight="1" thickBot="1" x14ac:dyDescent="0.3">
      <c r="A512" s="224" t="s">
        <v>298</v>
      </c>
      <c r="B512" s="225"/>
      <c r="C512" s="102">
        <f>C507+C511</f>
        <v>860</v>
      </c>
      <c r="D512" s="80">
        <f>D507+D511</f>
        <v>21.405000000000001</v>
      </c>
      <c r="E512" s="80">
        <f t="shared" ref="E512:O512" si="104">E507+E511</f>
        <v>23.746899999999997</v>
      </c>
      <c r="F512" s="80">
        <f t="shared" si="104"/>
        <v>111.52599999999998</v>
      </c>
      <c r="G512" s="80">
        <f t="shared" si="104"/>
        <v>744.62999999999988</v>
      </c>
      <c r="H512" s="80">
        <f t="shared" si="104"/>
        <v>0.41829999999999989</v>
      </c>
      <c r="I512" s="80">
        <f t="shared" si="104"/>
        <v>15.463999999999997</v>
      </c>
      <c r="J512" s="80">
        <f t="shared" si="104"/>
        <v>250.91499999999999</v>
      </c>
      <c r="K512" s="80">
        <f t="shared" si="104"/>
        <v>4.4489999999999998</v>
      </c>
      <c r="L512" s="80">
        <f t="shared" si="104"/>
        <v>619.52435000000003</v>
      </c>
      <c r="M512" s="80">
        <f t="shared" si="104"/>
        <v>693.07799999999997</v>
      </c>
      <c r="N512" s="80">
        <f t="shared" si="104"/>
        <v>119.85470000000001</v>
      </c>
      <c r="O512" s="80">
        <f t="shared" si="104"/>
        <v>7.8105000000000002</v>
      </c>
      <c r="P512" s="221">
        <f t="shared" ref="P512" si="105">P507+P511</f>
        <v>0</v>
      </c>
      <c r="Q512" s="118">
        <f>G512/2720</f>
        <v>0.27376102941176467</v>
      </c>
      <c r="R512" s="126" t="s">
        <v>266</v>
      </c>
    </row>
    <row r="513" spans="1:18" x14ac:dyDescent="0.25">
      <c r="A513" s="2"/>
      <c r="B513" s="11" t="s">
        <v>10</v>
      </c>
      <c r="C513" s="54"/>
      <c r="D513" s="112"/>
      <c r="E513" s="19"/>
      <c r="F513" s="112"/>
      <c r="G513" s="19"/>
      <c r="H513" s="112"/>
      <c r="I513" s="19"/>
      <c r="J513" s="112"/>
      <c r="K513" s="19"/>
      <c r="L513" s="112"/>
      <c r="M513" s="19"/>
      <c r="N513" s="19"/>
      <c r="O513" s="112"/>
      <c r="P513" s="181"/>
    </row>
    <row r="514" spans="1:18" x14ac:dyDescent="0.25">
      <c r="A514" s="13" t="s">
        <v>37</v>
      </c>
      <c r="B514" s="44"/>
      <c r="C514" s="38">
        <v>100</v>
      </c>
      <c r="D514" s="6">
        <v>0.8</v>
      </c>
      <c r="E514" s="15">
        <v>0.1</v>
      </c>
      <c r="F514" s="6">
        <v>2.5</v>
      </c>
      <c r="G514" s="15">
        <v>14</v>
      </c>
      <c r="H514" s="6">
        <v>0.03</v>
      </c>
      <c r="I514" s="15">
        <v>10</v>
      </c>
      <c r="J514" s="6">
        <v>0</v>
      </c>
      <c r="K514" s="15">
        <v>0.1</v>
      </c>
      <c r="L514" s="6">
        <v>23</v>
      </c>
      <c r="M514" s="15">
        <v>42</v>
      </c>
      <c r="N514" s="15">
        <v>14</v>
      </c>
      <c r="O514" s="6">
        <v>0.6</v>
      </c>
      <c r="P514" s="187" t="s">
        <v>139</v>
      </c>
    </row>
    <row r="515" spans="1:18" ht="47.25" x14ac:dyDescent="0.25">
      <c r="A515" s="13" t="s">
        <v>297</v>
      </c>
      <c r="B515" s="44"/>
      <c r="C515" s="38" t="s">
        <v>200</v>
      </c>
      <c r="D515" s="6">
        <v>3.5629</v>
      </c>
      <c r="E515" s="15">
        <v>13.8742</v>
      </c>
      <c r="F515" s="6">
        <v>12.168099999999999</v>
      </c>
      <c r="G515" s="15">
        <v>142.60999999999999</v>
      </c>
      <c r="H515" s="6">
        <v>5.7400000000000007E-2</v>
      </c>
      <c r="I515" s="15">
        <v>10.827199999999999</v>
      </c>
      <c r="J515" s="6">
        <v>14.378</v>
      </c>
      <c r="K515" s="15">
        <v>2.4541999999999997</v>
      </c>
      <c r="L515" s="6">
        <v>63.587199999999996</v>
      </c>
      <c r="M515" s="15">
        <v>72.150999999999996</v>
      </c>
      <c r="N515" s="15">
        <v>28.6112</v>
      </c>
      <c r="O515" s="6">
        <v>1.3682000000000001</v>
      </c>
      <c r="P515" s="187" t="s">
        <v>254</v>
      </c>
    </row>
    <row r="516" spans="1:18" x14ac:dyDescent="0.25">
      <c r="A516" s="13" t="s">
        <v>76</v>
      </c>
      <c r="B516" s="44"/>
      <c r="C516" s="38" t="s">
        <v>207</v>
      </c>
      <c r="D516" s="6">
        <v>14.54</v>
      </c>
      <c r="E516" s="15">
        <v>13.6</v>
      </c>
      <c r="F516" s="6">
        <v>9.0399999999999991</v>
      </c>
      <c r="G516" s="15">
        <v>216.25</v>
      </c>
      <c r="H516" s="6">
        <v>0.04</v>
      </c>
      <c r="I516" s="15">
        <v>1.02</v>
      </c>
      <c r="J516" s="6">
        <v>39.799999999999997</v>
      </c>
      <c r="K516" s="15">
        <v>0.22</v>
      </c>
      <c r="L516" s="6">
        <v>46.02</v>
      </c>
      <c r="M516" s="15">
        <v>104.1</v>
      </c>
      <c r="N516" s="6">
        <v>14.42</v>
      </c>
      <c r="O516" s="15">
        <v>1.1199999999999999</v>
      </c>
      <c r="P516" s="158" t="s">
        <v>229</v>
      </c>
    </row>
    <row r="517" spans="1:18" x14ac:dyDescent="0.25">
      <c r="A517" s="13" t="s">
        <v>89</v>
      </c>
      <c r="B517" s="44"/>
      <c r="C517" s="38">
        <v>180</v>
      </c>
      <c r="D517" s="6">
        <v>10.523999999999999</v>
      </c>
      <c r="E517" s="15">
        <v>2.7600000000000007</v>
      </c>
      <c r="F517" s="6">
        <v>47.675999999999995</v>
      </c>
      <c r="G517" s="15">
        <v>256.8</v>
      </c>
      <c r="H517" s="6">
        <v>0.252</v>
      </c>
      <c r="I517" s="15"/>
      <c r="J517" s="6"/>
      <c r="K517" s="15">
        <v>0.46800000000000003</v>
      </c>
      <c r="L517" s="6">
        <v>28.788000000000004</v>
      </c>
      <c r="M517" s="15">
        <v>248.82</v>
      </c>
      <c r="N517" s="15">
        <v>168.624</v>
      </c>
      <c r="O517" s="6">
        <v>5.652000000000001</v>
      </c>
      <c r="P517" s="187" t="s">
        <v>233</v>
      </c>
    </row>
    <row r="518" spans="1:18" x14ac:dyDescent="0.25">
      <c r="A518" s="71" t="s">
        <v>24</v>
      </c>
      <c r="B518" s="4"/>
      <c r="C518" s="14">
        <v>180</v>
      </c>
      <c r="D518" s="6">
        <v>0.9</v>
      </c>
      <c r="E518" s="15">
        <v>0</v>
      </c>
      <c r="F518" s="6">
        <v>18.18</v>
      </c>
      <c r="G518" s="41">
        <v>76.319999999999993</v>
      </c>
      <c r="H518" s="42">
        <v>1.9799999999999998E-2</v>
      </c>
      <c r="I518" s="14">
        <v>3.5999999999999996</v>
      </c>
      <c r="J518" s="42">
        <v>0</v>
      </c>
      <c r="K518" s="14">
        <v>0.18000000000000002</v>
      </c>
      <c r="L518" s="42">
        <v>12.6</v>
      </c>
      <c r="M518" s="14">
        <v>12.6</v>
      </c>
      <c r="N518" s="14">
        <v>7.2</v>
      </c>
      <c r="O518" s="42">
        <v>2.52</v>
      </c>
      <c r="P518" s="158" t="s">
        <v>142</v>
      </c>
    </row>
    <row r="519" spans="1:18" ht="24" x14ac:dyDescent="0.25">
      <c r="A519" s="13" t="s">
        <v>11</v>
      </c>
      <c r="B519" s="4"/>
      <c r="C519" s="38">
        <v>60</v>
      </c>
      <c r="D519" s="6">
        <v>3.96</v>
      </c>
      <c r="E519" s="15">
        <v>0.72</v>
      </c>
      <c r="F519" s="6">
        <v>23.76</v>
      </c>
      <c r="G519" s="15">
        <v>118.80000000000001</v>
      </c>
      <c r="H519" s="6">
        <v>0.10200000000000002</v>
      </c>
      <c r="I519" s="15"/>
      <c r="J519" s="6"/>
      <c r="K519" s="15">
        <v>0.84</v>
      </c>
      <c r="L519" s="6">
        <v>17.400000000000002</v>
      </c>
      <c r="M519" s="15">
        <v>90.000000000000014</v>
      </c>
      <c r="N519" s="15">
        <v>28.200000000000006</v>
      </c>
      <c r="O519" s="6">
        <v>2.3400000000000003</v>
      </c>
      <c r="P519" s="158" t="s">
        <v>143</v>
      </c>
    </row>
    <row r="520" spans="1:18" ht="24.75" thickBot="1" x14ac:dyDescent="0.3">
      <c r="A520" s="13" t="s">
        <v>25</v>
      </c>
      <c r="B520" s="4"/>
      <c r="C520" s="14">
        <v>50</v>
      </c>
      <c r="D520" s="6">
        <v>3.8</v>
      </c>
      <c r="E520" s="15">
        <v>0.4</v>
      </c>
      <c r="F520" s="6">
        <v>24.6</v>
      </c>
      <c r="G520" s="15">
        <v>117.5</v>
      </c>
      <c r="H520" s="6">
        <v>5.5000000000000007E-2</v>
      </c>
      <c r="I520" s="15">
        <v>0</v>
      </c>
      <c r="J520" s="6">
        <v>0</v>
      </c>
      <c r="K520" s="15">
        <v>0.55000000000000004</v>
      </c>
      <c r="L520" s="6">
        <v>10</v>
      </c>
      <c r="M520" s="15">
        <v>32.5</v>
      </c>
      <c r="N520" s="15">
        <v>7.0000000000000009</v>
      </c>
      <c r="O520" s="6">
        <v>0.55000000000000016</v>
      </c>
      <c r="P520" s="158" t="s">
        <v>133</v>
      </c>
    </row>
    <row r="521" spans="1:18" ht="18.75" customHeight="1" thickBot="1" x14ac:dyDescent="0.3">
      <c r="A521" s="114" t="s">
        <v>112</v>
      </c>
      <c r="B521" s="93"/>
      <c r="C521" s="16">
        <v>941</v>
      </c>
      <c r="D521" s="17">
        <f>SUM(D514:D520)</f>
        <v>38.086899999999993</v>
      </c>
      <c r="E521" s="17">
        <f t="shared" ref="E521:O521" si="106">SUM(E514:E520)</f>
        <v>31.454199999999997</v>
      </c>
      <c r="F521" s="17">
        <f t="shared" si="106"/>
        <v>137.92410000000001</v>
      </c>
      <c r="G521" s="17">
        <f t="shared" si="106"/>
        <v>942.28</v>
      </c>
      <c r="H521" s="17">
        <f t="shared" si="106"/>
        <v>0.55620000000000003</v>
      </c>
      <c r="I521" s="17">
        <f t="shared" si="106"/>
        <v>25.447199999999995</v>
      </c>
      <c r="J521" s="17">
        <f t="shared" si="106"/>
        <v>54.177999999999997</v>
      </c>
      <c r="K521" s="17">
        <f t="shared" si="106"/>
        <v>4.8121999999999998</v>
      </c>
      <c r="L521" s="17">
        <f t="shared" si="106"/>
        <v>201.39520000000002</v>
      </c>
      <c r="M521" s="17">
        <f t="shared" si="106"/>
        <v>602.17100000000005</v>
      </c>
      <c r="N521" s="17">
        <f t="shared" si="106"/>
        <v>268.05519999999996</v>
      </c>
      <c r="O521" s="17">
        <f t="shared" si="106"/>
        <v>14.150200000000002</v>
      </c>
      <c r="P521" s="177"/>
      <c r="Q521" s="118">
        <f>G521/2720</f>
        <v>0.34642647058823528</v>
      </c>
      <c r="R521" s="129" t="s">
        <v>263</v>
      </c>
    </row>
    <row r="522" spans="1:18" ht="15.75" customHeight="1" thickBot="1" x14ac:dyDescent="0.3">
      <c r="A522" s="163" t="s">
        <v>314</v>
      </c>
      <c r="B522" s="95"/>
      <c r="C522" s="164">
        <v>500</v>
      </c>
      <c r="D522" s="165">
        <v>0</v>
      </c>
      <c r="E522" s="109">
        <v>0</v>
      </c>
      <c r="F522" s="166">
        <v>0</v>
      </c>
      <c r="G522" s="165">
        <v>0</v>
      </c>
      <c r="H522" s="165">
        <v>0</v>
      </c>
      <c r="I522" s="165">
        <v>0</v>
      </c>
      <c r="J522" s="165">
        <v>0</v>
      </c>
      <c r="K522" s="165">
        <v>0</v>
      </c>
      <c r="L522" s="165">
        <v>0</v>
      </c>
      <c r="M522" s="165">
        <v>0</v>
      </c>
      <c r="N522" s="165">
        <v>0</v>
      </c>
      <c r="O522" s="109">
        <v>0</v>
      </c>
      <c r="P522" s="176"/>
      <c r="R522" s="129"/>
    </row>
    <row r="523" spans="1:18" ht="21.75" customHeight="1" thickBot="1" x14ac:dyDescent="0.3">
      <c r="A523" s="43" t="s">
        <v>114</v>
      </c>
      <c r="B523" s="75"/>
      <c r="C523" s="39">
        <f>C507+C511+C521+C522</f>
        <v>2301</v>
      </c>
      <c r="D523" s="60">
        <f>D507+D511+D521+D522</f>
        <v>59.491899999999994</v>
      </c>
      <c r="E523" s="60">
        <f t="shared" ref="E523:O523" si="107">E507+E511+E521+E522</f>
        <v>55.201099999999997</v>
      </c>
      <c r="F523" s="60">
        <f t="shared" si="107"/>
        <v>249.45009999999999</v>
      </c>
      <c r="G523" s="60">
        <f t="shared" si="107"/>
        <v>1686.9099999999999</v>
      </c>
      <c r="H523" s="60">
        <f t="shared" si="107"/>
        <v>0.97449999999999992</v>
      </c>
      <c r="I523" s="60">
        <f t="shared" si="107"/>
        <v>40.911199999999994</v>
      </c>
      <c r="J523" s="60">
        <f t="shared" si="107"/>
        <v>305.09299999999996</v>
      </c>
      <c r="K523" s="60">
        <f t="shared" si="107"/>
        <v>9.2611999999999988</v>
      </c>
      <c r="L523" s="60">
        <f t="shared" si="107"/>
        <v>820.91955000000007</v>
      </c>
      <c r="M523" s="60">
        <f t="shared" si="107"/>
        <v>1295.249</v>
      </c>
      <c r="N523" s="60">
        <f t="shared" si="107"/>
        <v>387.90989999999999</v>
      </c>
      <c r="O523" s="60">
        <f t="shared" si="107"/>
        <v>21.960700000000003</v>
      </c>
      <c r="P523" s="222"/>
      <c r="Q523" s="118">
        <f>G523/2720</f>
        <v>0.62018749999999989</v>
      </c>
      <c r="R523" s="126" t="s">
        <v>264</v>
      </c>
    </row>
    <row r="524" spans="1:18" x14ac:dyDescent="0.25">
      <c r="A524" s="70"/>
      <c r="C524" s="86"/>
      <c r="D524" s="87"/>
      <c r="E524" s="87"/>
      <c r="F524" s="87"/>
      <c r="G524" s="87"/>
      <c r="P524" s="200"/>
    </row>
    <row r="525" spans="1:18" ht="16.5" thickBot="1" x14ac:dyDescent="0.3">
      <c r="A525" s="70" t="s">
        <v>127</v>
      </c>
      <c r="B525" s="92"/>
      <c r="C525" s="75"/>
      <c r="P525" s="203"/>
    </row>
    <row r="526" spans="1:18" ht="15.75" customHeight="1" x14ac:dyDescent="0.25">
      <c r="A526" s="2" t="s">
        <v>93</v>
      </c>
      <c r="B526" s="77"/>
      <c r="C526" s="36" t="s">
        <v>94</v>
      </c>
      <c r="D526" s="226" t="s">
        <v>95</v>
      </c>
      <c r="E526" s="227"/>
      <c r="F526" s="228"/>
      <c r="G526" s="19" t="s">
        <v>96</v>
      </c>
      <c r="H526" s="239" t="s">
        <v>97</v>
      </c>
      <c r="I526" s="236" t="s">
        <v>98</v>
      </c>
      <c r="J526" s="242" t="s">
        <v>99</v>
      </c>
      <c r="K526" s="236" t="s">
        <v>100</v>
      </c>
      <c r="L526" s="242" t="s">
        <v>101</v>
      </c>
      <c r="M526" s="236" t="s">
        <v>102</v>
      </c>
      <c r="N526" s="239" t="s">
        <v>103</v>
      </c>
      <c r="O526" s="236" t="s">
        <v>104</v>
      </c>
      <c r="P526" s="205" t="s">
        <v>115</v>
      </c>
    </row>
    <row r="527" spans="1:18" ht="16.5" thickBot="1" x14ac:dyDescent="0.3">
      <c r="A527" s="13" t="s">
        <v>105</v>
      </c>
      <c r="B527" s="4"/>
      <c r="C527" s="37" t="s">
        <v>106</v>
      </c>
      <c r="D527" s="229"/>
      <c r="E527" s="230"/>
      <c r="F527" s="231"/>
      <c r="G527" s="15" t="s">
        <v>118</v>
      </c>
      <c r="H527" s="240"/>
      <c r="I527" s="237"/>
      <c r="J527" s="243"/>
      <c r="K527" s="237"/>
      <c r="L527" s="243"/>
      <c r="M527" s="237"/>
      <c r="N527" s="240"/>
      <c r="O527" s="237"/>
      <c r="P527" s="206" t="s">
        <v>116</v>
      </c>
    </row>
    <row r="528" spans="1:18" ht="16.5" thickBot="1" x14ac:dyDescent="0.3">
      <c r="A528" s="13"/>
      <c r="B528" s="4"/>
      <c r="C528" s="37"/>
      <c r="D528" s="113" t="s">
        <v>107</v>
      </c>
      <c r="E528" s="19" t="s">
        <v>108</v>
      </c>
      <c r="F528" s="112" t="s">
        <v>109</v>
      </c>
      <c r="G528" s="19" t="s">
        <v>110</v>
      </c>
      <c r="H528" s="241"/>
      <c r="I528" s="238"/>
      <c r="J528" s="244"/>
      <c r="K528" s="238"/>
      <c r="L528" s="244"/>
      <c r="M528" s="238"/>
      <c r="N528" s="241"/>
      <c r="O528" s="238"/>
      <c r="P528" s="206"/>
    </row>
    <row r="529" spans="1:18" x14ac:dyDescent="0.25">
      <c r="A529" s="2"/>
      <c r="B529" s="11" t="s">
        <v>5</v>
      </c>
      <c r="C529" s="36"/>
      <c r="D529" s="112"/>
      <c r="E529" s="19"/>
      <c r="F529" s="112"/>
      <c r="G529" s="19"/>
      <c r="H529" s="112"/>
      <c r="I529" s="19"/>
      <c r="J529" s="6"/>
      <c r="K529" s="19"/>
      <c r="L529" s="6"/>
      <c r="M529" s="19"/>
      <c r="N529" s="6"/>
      <c r="O529" s="19"/>
      <c r="P529" s="191"/>
    </row>
    <row r="530" spans="1:18" x14ac:dyDescent="0.25">
      <c r="A530" s="13" t="s">
        <v>57</v>
      </c>
      <c r="B530" s="44"/>
      <c r="C530" s="37" t="s">
        <v>58</v>
      </c>
      <c r="D530" s="6">
        <v>2.33</v>
      </c>
      <c r="E530" s="15">
        <v>8.1199999999999992</v>
      </c>
      <c r="F530" s="6">
        <v>15.549999999999997</v>
      </c>
      <c r="G530" s="15">
        <v>144.59999999999997</v>
      </c>
      <c r="H530" s="6">
        <v>3.2999999999999988E-2</v>
      </c>
      <c r="I530" s="15">
        <v>0</v>
      </c>
      <c r="J530" s="6">
        <v>40</v>
      </c>
      <c r="K530" s="15">
        <v>0.62</v>
      </c>
      <c r="L530" s="6">
        <v>8.1</v>
      </c>
      <c r="M530" s="15">
        <v>22.5</v>
      </c>
      <c r="N530" s="6">
        <v>3.9</v>
      </c>
      <c r="O530" s="15">
        <v>0.38</v>
      </c>
      <c r="P530" s="191" t="s">
        <v>131</v>
      </c>
    </row>
    <row r="531" spans="1:18" ht="31.5" x14ac:dyDescent="0.25">
      <c r="A531" s="13" t="s">
        <v>261</v>
      </c>
      <c r="B531" s="44"/>
      <c r="C531" s="37" t="s">
        <v>144</v>
      </c>
      <c r="D531" s="6">
        <v>9.89</v>
      </c>
      <c r="E531" s="15">
        <v>9.9</v>
      </c>
      <c r="F531" s="6">
        <v>30.95</v>
      </c>
      <c r="G531" s="15">
        <v>266</v>
      </c>
      <c r="H531" s="6">
        <v>0.14000000000000001</v>
      </c>
      <c r="I531" s="15">
        <v>0.96</v>
      </c>
      <c r="J531" s="6">
        <v>34.799999999999997</v>
      </c>
      <c r="K531" s="15">
        <v>0.72</v>
      </c>
      <c r="L531" s="6">
        <v>145.57000000000002</v>
      </c>
      <c r="M531" s="15">
        <v>219.8</v>
      </c>
      <c r="N531" s="6">
        <v>44.33</v>
      </c>
      <c r="O531" s="15">
        <v>2.33</v>
      </c>
      <c r="P531" s="191" t="s">
        <v>148</v>
      </c>
    </row>
    <row r="532" spans="1:18" x14ac:dyDescent="0.25">
      <c r="A532" s="13" t="s">
        <v>70</v>
      </c>
      <c r="B532" s="44"/>
      <c r="C532" s="37">
        <v>40</v>
      </c>
      <c r="D532" s="6">
        <v>5.08</v>
      </c>
      <c r="E532" s="15">
        <v>4.6000000000000005</v>
      </c>
      <c r="F532" s="6">
        <v>0.28000000000000003</v>
      </c>
      <c r="G532" s="15">
        <v>62.800000000000004</v>
      </c>
      <c r="H532" s="6">
        <v>2.8000000000000004E-2</v>
      </c>
      <c r="I532" s="15"/>
      <c r="J532" s="6">
        <v>100</v>
      </c>
      <c r="K532" s="15">
        <v>0.24</v>
      </c>
      <c r="L532" s="6">
        <v>22</v>
      </c>
      <c r="M532" s="15">
        <v>76.8</v>
      </c>
      <c r="N532" s="6">
        <v>4.8</v>
      </c>
      <c r="O532" s="15">
        <v>1</v>
      </c>
      <c r="P532" s="191" t="s">
        <v>149</v>
      </c>
    </row>
    <row r="533" spans="1:18" x14ac:dyDescent="0.25">
      <c r="A533" s="13" t="s">
        <v>30</v>
      </c>
      <c r="B533" s="4"/>
      <c r="C533" s="37" t="s">
        <v>175</v>
      </c>
      <c r="D533" s="6">
        <v>3.1659999999999999</v>
      </c>
      <c r="E533" s="15">
        <v>2.6780000000000004</v>
      </c>
      <c r="F533" s="6">
        <v>5.9660000000000011</v>
      </c>
      <c r="G533" s="15">
        <v>60.600000000000009</v>
      </c>
      <c r="H533" s="6">
        <v>4.4000000000000004E-2</v>
      </c>
      <c r="I533" s="15">
        <v>1.3</v>
      </c>
      <c r="J533" s="6">
        <v>20</v>
      </c>
      <c r="K533" s="15">
        <v>0</v>
      </c>
      <c r="L533" s="6">
        <v>125.48</v>
      </c>
      <c r="M533" s="15">
        <v>90</v>
      </c>
      <c r="N533" s="6">
        <v>14</v>
      </c>
      <c r="O533" s="15">
        <v>0.10400000000000001</v>
      </c>
      <c r="P533" s="191" t="s">
        <v>176</v>
      </c>
    </row>
    <row r="534" spans="1:18" x14ac:dyDescent="0.25">
      <c r="A534" s="13" t="s">
        <v>45</v>
      </c>
      <c r="B534" s="4"/>
      <c r="C534" s="37">
        <v>120</v>
      </c>
      <c r="D534" s="7">
        <v>0.48</v>
      </c>
      <c r="E534" s="15">
        <v>0.48</v>
      </c>
      <c r="F534" s="15">
        <v>11.759999999999998</v>
      </c>
      <c r="G534" s="15">
        <v>56.399999999999984</v>
      </c>
      <c r="H534" s="5">
        <v>3.599999999999999E-2</v>
      </c>
      <c r="I534" s="14">
        <v>11.999999999999996</v>
      </c>
      <c r="J534" s="42">
        <v>0</v>
      </c>
      <c r="K534" s="14">
        <v>0.24</v>
      </c>
      <c r="L534" s="42">
        <v>19.2</v>
      </c>
      <c r="M534" s="14">
        <v>13.2</v>
      </c>
      <c r="N534" s="14">
        <v>10.799999999999999</v>
      </c>
      <c r="O534" s="42">
        <v>2.6399999999999997</v>
      </c>
      <c r="P534" s="158" t="s">
        <v>134</v>
      </c>
    </row>
    <row r="535" spans="1:18" ht="24.75" thickBot="1" x14ac:dyDescent="0.3">
      <c r="A535" s="13" t="s">
        <v>27</v>
      </c>
      <c r="B535" s="44"/>
      <c r="C535" s="37">
        <v>30</v>
      </c>
      <c r="D535" s="7">
        <v>2.25</v>
      </c>
      <c r="E535" s="15">
        <v>0.87</v>
      </c>
      <c r="F535" s="28">
        <v>15.419999999999998</v>
      </c>
      <c r="G535" s="7">
        <v>78.599999999999994</v>
      </c>
      <c r="H535" s="7">
        <v>3.3000000000000002E-2</v>
      </c>
      <c r="I535" s="15">
        <v>0</v>
      </c>
      <c r="J535" s="6">
        <v>0</v>
      </c>
      <c r="K535" s="15">
        <v>0.51</v>
      </c>
      <c r="L535" s="6">
        <v>5.7</v>
      </c>
      <c r="M535" s="15">
        <v>19.5</v>
      </c>
      <c r="N535" s="15">
        <v>3.9</v>
      </c>
      <c r="O535" s="6">
        <v>0.36</v>
      </c>
      <c r="P535" s="158" t="s">
        <v>133</v>
      </c>
    </row>
    <row r="536" spans="1:18" ht="16.5" thickBot="1" x14ac:dyDescent="0.3">
      <c r="A536" s="114" t="s">
        <v>112</v>
      </c>
      <c r="B536" s="93"/>
      <c r="C536" s="53">
        <v>635</v>
      </c>
      <c r="D536" s="17">
        <f>SUM(D530:D535)</f>
        <v>23.196000000000002</v>
      </c>
      <c r="E536" s="17">
        <f t="shared" ref="E536:O536" si="108">SUM(E530:E535)</f>
        <v>26.648000000000003</v>
      </c>
      <c r="F536" s="17">
        <f t="shared" si="108"/>
        <v>79.926000000000002</v>
      </c>
      <c r="G536" s="17">
        <f t="shared" si="108"/>
        <v>669</v>
      </c>
      <c r="H536" s="17">
        <f t="shared" si="108"/>
        <v>0.31399999999999995</v>
      </c>
      <c r="I536" s="17">
        <f t="shared" si="108"/>
        <v>14.259999999999996</v>
      </c>
      <c r="J536" s="17">
        <f t="shared" si="108"/>
        <v>194.8</v>
      </c>
      <c r="K536" s="17">
        <f t="shared" si="108"/>
        <v>2.33</v>
      </c>
      <c r="L536" s="17">
        <f t="shared" si="108"/>
        <v>326.05</v>
      </c>
      <c r="M536" s="17">
        <f t="shared" si="108"/>
        <v>441.8</v>
      </c>
      <c r="N536" s="17">
        <f t="shared" si="108"/>
        <v>81.73</v>
      </c>
      <c r="O536" s="17">
        <f t="shared" si="108"/>
        <v>6.8140000000000001</v>
      </c>
      <c r="P536" s="193"/>
    </row>
    <row r="537" spans="1:18" x14ac:dyDescent="0.25">
      <c r="A537" s="2"/>
      <c r="B537" s="11" t="s">
        <v>113</v>
      </c>
      <c r="C537" s="54"/>
      <c r="D537" s="19"/>
      <c r="E537" s="113"/>
      <c r="F537" s="112"/>
      <c r="G537" s="19"/>
      <c r="H537" s="112"/>
      <c r="I537" s="19"/>
      <c r="J537" s="112"/>
      <c r="K537" s="19"/>
      <c r="L537" s="112"/>
      <c r="M537" s="19"/>
      <c r="N537" s="112"/>
      <c r="O537" s="19"/>
      <c r="P537" s="190"/>
    </row>
    <row r="538" spans="1:18" ht="16.5" thickBot="1" x14ac:dyDescent="0.3">
      <c r="A538" s="71" t="s">
        <v>24</v>
      </c>
      <c r="B538" s="4"/>
      <c r="C538" s="14">
        <v>180</v>
      </c>
      <c r="D538" s="6">
        <v>0.9</v>
      </c>
      <c r="E538" s="15">
        <v>0</v>
      </c>
      <c r="F538" s="6">
        <v>18.18</v>
      </c>
      <c r="G538" s="41">
        <v>76.319999999999993</v>
      </c>
      <c r="H538" s="42">
        <v>1.9799999999999998E-2</v>
      </c>
      <c r="I538" s="14">
        <v>3.5999999999999996</v>
      </c>
      <c r="J538" s="42">
        <v>0</v>
      </c>
      <c r="K538" s="14">
        <v>0.18000000000000002</v>
      </c>
      <c r="L538" s="42">
        <v>12.6</v>
      </c>
      <c r="M538" s="14">
        <v>12.6</v>
      </c>
      <c r="N538" s="14">
        <v>7.2</v>
      </c>
      <c r="O538" s="42">
        <v>2.52</v>
      </c>
      <c r="P538" s="158" t="s">
        <v>142</v>
      </c>
      <c r="Q538" s="119"/>
    </row>
    <row r="539" spans="1:18" s="18" customFormat="1" ht="16.5" thickBot="1" x14ac:dyDescent="0.3">
      <c r="A539" s="114" t="s">
        <v>112</v>
      </c>
      <c r="B539" s="94"/>
      <c r="C539" s="16">
        <f>C538</f>
        <v>180</v>
      </c>
      <c r="D539" s="17">
        <f t="shared" ref="D539:P539" si="109">D538</f>
        <v>0.9</v>
      </c>
      <c r="E539" s="17">
        <f t="shared" si="109"/>
        <v>0</v>
      </c>
      <c r="F539" s="17">
        <f t="shared" si="109"/>
        <v>18.18</v>
      </c>
      <c r="G539" s="17">
        <f t="shared" si="109"/>
        <v>76.319999999999993</v>
      </c>
      <c r="H539" s="17">
        <f t="shared" si="109"/>
        <v>1.9799999999999998E-2</v>
      </c>
      <c r="I539" s="17">
        <f t="shared" si="109"/>
        <v>3.5999999999999996</v>
      </c>
      <c r="J539" s="17">
        <f t="shared" si="109"/>
        <v>0</v>
      </c>
      <c r="K539" s="17">
        <f t="shared" si="109"/>
        <v>0.18000000000000002</v>
      </c>
      <c r="L539" s="17">
        <f t="shared" si="109"/>
        <v>12.6</v>
      </c>
      <c r="M539" s="17">
        <f t="shared" si="109"/>
        <v>12.6</v>
      </c>
      <c r="N539" s="17">
        <f t="shared" si="109"/>
        <v>7.2</v>
      </c>
      <c r="O539" s="17">
        <f t="shared" si="109"/>
        <v>2.52</v>
      </c>
      <c r="P539" s="210" t="str">
        <f t="shared" si="109"/>
        <v>№389 сб 2017 шк</v>
      </c>
      <c r="Q539" s="121"/>
    </row>
    <row r="540" spans="1:18" s="18" customFormat="1" ht="21.75" customHeight="1" thickBot="1" x14ac:dyDescent="0.3">
      <c r="A540" s="224" t="s">
        <v>298</v>
      </c>
      <c r="B540" s="225"/>
      <c r="C540" s="147">
        <f>C536+C539</f>
        <v>815</v>
      </c>
      <c r="D540" s="80">
        <f>D536+D539</f>
        <v>24.096</v>
      </c>
      <c r="E540" s="80">
        <f t="shared" ref="E540:O540" si="110">E536+E539</f>
        <v>26.648000000000003</v>
      </c>
      <c r="F540" s="80">
        <f t="shared" si="110"/>
        <v>98.105999999999995</v>
      </c>
      <c r="G540" s="80">
        <f t="shared" si="110"/>
        <v>745.31999999999994</v>
      </c>
      <c r="H540" s="80">
        <f t="shared" si="110"/>
        <v>0.33379999999999993</v>
      </c>
      <c r="I540" s="80">
        <f t="shared" si="110"/>
        <v>17.859999999999996</v>
      </c>
      <c r="J540" s="80">
        <f t="shared" si="110"/>
        <v>194.8</v>
      </c>
      <c r="K540" s="80">
        <f t="shared" si="110"/>
        <v>2.5100000000000002</v>
      </c>
      <c r="L540" s="80">
        <f t="shared" si="110"/>
        <v>338.65000000000003</v>
      </c>
      <c r="M540" s="80">
        <f t="shared" si="110"/>
        <v>454.40000000000003</v>
      </c>
      <c r="N540" s="80">
        <f t="shared" si="110"/>
        <v>88.93</v>
      </c>
      <c r="O540" s="80">
        <f t="shared" si="110"/>
        <v>9.3339999999999996</v>
      </c>
      <c r="P540" s="190"/>
      <c r="Q540" s="119">
        <f>G540/2720</f>
        <v>0.27401470588235294</v>
      </c>
      <c r="R540" s="126" t="s">
        <v>266</v>
      </c>
    </row>
    <row r="541" spans="1:18" x14ac:dyDescent="0.25">
      <c r="A541" s="2"/>
      <c r="B541" s="11" t="s">
        <v>10</v>
      </c>
      <c r="C541" s="54"/>
      <c r="D541" s="19"/>
      <c r="E541" s="113"/>
      <c r="F541" s="113"/>
      <c r="G541" s="113"/>
      <c r="H541" s="112"/>
      <c r="I541" s="19"/>
      <c r="J541" s="112"/>
      <c r="K541" s="19"/>
      <c r="L541" s="112"/>
      <c r="M541" s="19"/>
      <c r="N541" s="112"/>
      <c r="O541" s="19"/>
      <c r="P541" s="207"/>
    </row>
    <row r="542" spans="1:18" x14ac:dyDescent="0.25">
      <c r="A542" s="13" t="s">
        <v>92</v>
      </c>
      <c r="B542" s="44"/>
      <c r="C542" s="38" t="s">
        <v>197</v>
      </c>
      <c r="D542" s="15">
        <v>0.4</v>
      </c>
      <c r="E542" s="28">
        <v>0.05</v>
      </c>
      <c r="F542" s="6">
        <v>0.85</v>
      </c>
      <c r="G542" s="15">
        <v>5</v>
      </c>
      <c r="H542" s="6">
        <v>0.01</v>
      </c>
      <c r="I542" s="15">
        <v>1.75</v>
      </c>
      <c r="J542" s="6"/>
      <c r="K542" s="15">
        <v>0.05</v>
      </c>
      <c r="L542" s="6">
        <v>11.5</v>
      </c>
      <c r="M542" s="15">
        <v>12</v>
      </c>
      <c r="N542" s="6">
        <v>7</v>
      </c>
      <c r="O542" s="15">
        <v>0.3</v>
      </c>
      <c r="P542" s="198" t="s">
        <v>255</v>
      </c>
    </row>
    <row r="543" spans="1:18" ht="31.5" x14ac:dyDescent="0.25">
      <c r="A543" s="13" t="s">
        <v>313</v>
      </c>
      <c r="B543" s="44"/>
      <c r="C543" s="38" t="s">
        <v>299</v>
      </c>
      <c r="D543" s="15">
        <v>3.6766699999999997</v>
      </c>
      <c r="E543" s="28">
        <v>6.2070300000000005</v>
      </c>
      <c r="F543" s="6">
        <v>18.171949999999999</v>
      </c>
      <c r="G543" s="15">
        <v>117.821</v>
      </c>
      <c r="H543" s="6">
        <v>5.0310000000000001E-2</v>
      </c>
      <c r="I543" s="15">
        <v>9.93</v>
      </c>
      <c r="J543" s="6">
        <v>2.1999999999999997</v>
      </c>
      <c r="K543" s="15">
        <v>2.3703999999999996</v>
      </c>
      <c r="L543" s="6">
        <v>38.242199999999997</v>
      </c>
      <c r="M543" s="15">
        <v>56.4176</v>
      </c>
      <c r="N543" s="6">
        <v>17.716999999999999</v>
      </c>
      <c r="O543" s="15">
        <v>0.74659999999999993</v>
      </c>
      <c r="P543" s="187" t="s">
        <v>216</v>
      </c>
    </row>
    <row r="544" spans="1:18" x14ac:dyDescent="0.25">
      <c r="A544" s="13" t="s">
        <v>91</v>
      </c>
      <c r="B544" s="44"/>
      <c r="C544" s="38" t="s">
        <v>191</v>
      </c>
      <c r="D544" s="15">
        <v>22.63</v>
      </c>
      <c r="E544" s="28">
        <v>28.52</v>
      </c>
      <c r="F544" s="6">
        <v>47.74</v>
      </c>
      <c r="G544" s="15">
        <v>521.75</v>
      </c>
      <c r="H544" s="6">
        <v>0.44642857142857145</v>
      </c>
      <c r="I544" s="15">
        <v>8.5357142857142865</v>
      </c>
      <c r="J544" s="6">
        <v>0</v>
      </c>
      <c r="K544" s="15">
        <v>6.3750000000000009</v>
      </c>
      <c r="L544" s="6">
        <v>73.660714285714278</v>
      </c>
      <c r="M544" s="15">
        <v>502.9464285714285</v>
      </c>
      <c r="N544" s="6">
        <v>189.55357142857142</v>
      </c>
      <c r="O544" s="15">
        <v>6.8214285714285721</v>
      </c>
      <c r="P544" s="187" t="s">
        <v>256</v>
      </c>
    </row>
    <row r="545" spans="1:18" x14ac:dyDescent="0.25">
      <c r="A545" s="13" t="s">
        <v>320</v>
      </c>
      <c r="B545" s="44"/>
      <c r="C545" s="38" t="s">
        <v>175</v>
      </c>
      <c r="D545" s="15">
        <v>0.16</v>
      </c>
      <c r="E545" s="28">
        <v>0.12</v>
      </c>
      <c r="F545" s="6">
        <v>18.099999999999998</v>
      </c>
      <c r="G545" s="15">
        <v>74.59999999999998</v>
      </c>
      <c r="H545" s="6">
        <v>8.0000000000000002E-3</v>
      </c>
      <c r="I545" s="15">
        <v>0.90000000000000013</v>
      </c>
      <c r="J545" s="6">
        <v>0</v>
      </c>
      <c r="K545" s="15">
        <v>0.16</v>
      </c>
      <c r="L545" s="6">
        <v>15.080000000000002</v>
      </c>
      <c r="M545" s="15">
        <v>6.4</v>
      </c>
      <c r="N545" s="6">
        <v>6.34</v>
      </c>
      <c r="O545" s="15">
        <v>0.96199999999999997</v>
      </c>
      <c r="P545" s="198" t="s">
        <v>188</v>
      </c>
    </row>
    <row r="546" spans="1:18" ht="21.75" customHeight="1" x14ac:dyDescent="0.25">
      <c r="A546" s="25" t="s">
        <v>11</v>
      </c>
      <c r="B546" s="68"/>
      <c r="C546" s="48">
        <v>60</v>
      </c>
      <c r="D546" s="27">
        <v>3.96</v>
      </c>
      <c r="E546" s="56">
        <v>0.72</v>
      </c>
      <c r="F546" s="26">
        <v>23.76</v>
      </c>
      <c r="G546" s="27">
        <v>118.80000000000001</v>
      </c>
      <c r="H546" s="26">
        <v>0.10200000000000002</v>
      </c>
      <c r="I546" s="27"/>
      <c r="J546" s="26"/>
      <c r="K546" s="27">
        <v>0.84</v>
      </c>
      <c r="L546" s="26">
        <v>17.400000000000002</v>
      </c>
      <c r="M546" s="27">
        <v>90.000000000000014</v>
      </c>
      <c r="N546" s="26">
        <v>28.200000000000006</v>
      </c>
      <c r="O546" s="27">
        <v>2.3400000000000003</v>
      </c>
      <c r="P546" s="212" t="s">
        <v>143</v>
      </c>
    </row>
    <row r="547" spans="1:18" ht="23.25" customHeight="1" thickBot="1" x14ac:dyDescent="0.3">
      <c r="A547" s="116" t="s">
        <v>25</v>
      </c>
      <c r="B547" s="4"/>
      <c r="C547" s="14">
        <v>50</v>
      </c>
      <c r="D547" s="6">
        <v>3.8</v>
      </c>
      <c r="E547" s="15">
        <v>0.4</v>
      </c>
      <c r="F547" s="6">
        <v>24.6</v>
      </c>
      <c r="G547" s="15">
        <v>117.5</v>
      </c>
      <c r="H547" s="6">
        <v>5.5000000000000007E-2</v>
      </c>
      <c r="I547" s="15">
        <v>0</v>
      </c>
      <c r="J547" s="6">
        <v>0</v>
      </c>
      <c r="K547" s="15">
        <v>0.55000000000000004</v>
      </c>
      <c r="L547" s="6">
        <v>10</v>
      </c>
      <c r="M547" s="15">
        <v>32.5</v>
      </c>
      <c r="N547" s="6">
        <v>7.0000000000000009</v>
      </c>
      <c r="O547" s="15">
        <v>0.55000000000000016</v>
      </c>
      <c r="P547" s="196" t="s">
        <v>133</v>
      </c>
    </row>
    <row r="548" spans="1:18" ht="18" customHeight="1" thickBot="1" x14ac:dyDescent="0.3">
      <c r="A548" s="114" t="s">
        <v>112</v>
      </c>
      <c r="B548" s="93"/>
      <c r="C548" s="16">
        <v>871</v>
      </c>
      <c r="D548" s="17">
        <f>SUM(D542:D547)</f>
        <v>34.626669999999997</v>
      </c>
      <c r="E548" s="17">
        <f t="shared" ref="E548:O548" si="111">SUM(E542:E547)</f>
        <v>36.017029999999991</v>
      </c>
      <c r="F548" s="17">
        <f t="shared" si="111"/>
        <v>133.22194999999999</v>
      </c>
      <c r="G548" s="17">
        <f t="shared" si="111"/>
        <v>955.471</v>
      </c>
      <c r="H548" s="17">
        <f t="shared" si="111"/>
        <v>0.67173857142857152</v>
      </c>
      <c r="I548" s="17">
        <f t="shared" si="111"/>
        <v>21.115714285714283</v>
      </c>
      <c r="J548" s="17">
        <f t="shared" si="111"/>
        <v>2.1999999999999997</v>
      </c>
      <c r="K548" s="17">
        <f t="shared" si="111"/>
        <v>10.345400000000001</v>
      </c>
      <c r="L548" s="17">
        <f t="shared" si="111"/>
        <v>165.88291428571429</v>
      </c>
      <c r="M548" s="17">
        <f t="shared" si="111"/>
        <v>700.26402857142841</v>
      </c>
      <c r="N548" s="17">
        <f t="shared" si="111"/>
        <v>255.81057142857145</v>
      </c>
      <c r="O548" s="17">
        <f t="shared" si="111"/>
        <v>11.720028571428573</v>
      </c>
      <c r="P548" s="193"/>
      <c r="Q548" s="118">
        <f>G548/2720</f>
        <v>0.35127610294117645</v>
      </c>
      <c r="R548" s="129" t="s">
        <v>263</v>
      </c>
    </row>
    <row r="549" spans="1:18" ht="18" customHeight="1" thickBot="1" x14ac:dyDescent="0.3">
      <c r="A549" s="13" t="s">
        <v>314</v>
      </c>
      <c r="B549" s="44"/>
      <c r="C549" s="162">
        <v>500</v>
      </c>
      <c r="D549" s="161">
        <v>0</v>
      </c>
      <c r="E549" s="160">
        <v>0</v>
      </c>
      <c r="F549" s="159">
        <v>0</v>
      </c>
      <c r="G549" s="161">
        <v>0</v>
      </c>
      <c r="H549" s="161">
        <v>0</v>
      </c>
      <c r="I549" s="161">
        <v>0</v>
      </c>
      <c r="J549" s="161">
        <v>0</v>
      </c>
      <c r="K549" s="161">
        <v>0</v>
      </c>
      <c r="L549" s="161">
        <v>0</v>
      </c>
      <c r="M549" s="161">
        <v>0</v>
      </c>
      <c r="N549" s="161">
        <v>0</v>
      </c>
      <c r="O549" s="161">
        <v>0</v>
      </c>
      <c r="P549" s="177"/>
      <c r="R549" s="129"/>
    </row>
    <row r="550" spans="1:18" ht="24.75" thickBot="1" x14ac:dyDescent="0.3">
      <c r="A550" s="136" t="s">
        <v>114</v>
      </c>
      <c r="B550" s="95"/>
      <c r="C550" s="78">
        <f>C536+C539+C548+C549</f>
        <v>2186</v>
      </c>
      <c r="D550" s="17">
        <f t="shared" ref="D550:O550" si="112">D536+D539+D548+D549</f>
        <v>58.722669999999994</v>
      </c>
      <c r="E550" s="17">
        <f t="shared" si="112"/>
        <v>62.665029999999994</v>
      </c>
      <c r="F550" s="17">
        <f t="shared" si="112"/>
        <v>231.32794999999999</v>
      </c>
      <c r="G550" s="17">
        <f t="shared" si="112"/>
        <v>1700.7909999999999</v>
      </c>
      <c r="H550" s="17">
        <f t="shared" si="112"/>
        <v>1.0055385714285714</v>
      </c>
      <c r="I550" s="17">
        <f t="shared" si="112"/>
        <v>38.975714285714275</v>
      </c>
      <c r="J550" s="17">
        <f t="shared" si="112"/>
        <v>197</v>
      </c>
      <c r="K550" s="17">
        <f t="shared" si="112"/>
        <v>12.855400000000001</v>
      </c>
      <c r="L550" s="17">
        <f t="shared" si="112"/>
        <v>504.53291428571436</v>
      </c>
      <c r="M550" s="17">
        <f t="shared" si="112"/>
        <v>1154.6640285714284</v>
      </c>
      <c r="N550" s="17">
        <f t="shared" si="112"/>
        <v>344.74057142857146</v>
      </c>
      <c r="O550" s="17">
        <f t="shared" si="112"/>
        <v>21.054028571428574</v>
      </c>
      <c r="P550" s="193"/>
      <c r="Q550" s="118">
        <f>G550/2720</f>
        <v>0.62529080882352939</v>
      </c>
      <c r="R550" s="126" t="s">
        <v>264</v>
      </c>
    </row>
    <row r="551" spans="1:18" x14ac:dyDescent="0.25">
      <c r="A551" s="72"/>
      <c r="B551" s="11"/>
      <c r="C551" s="76"/>
      <c r="D551" s="79"/>
      <c r="E551" s="79"/>
      <c r="F551" s="79"/>
      <c r="G551" s="51"/>
      <c r="H551" s="51"/>
      <c r="I551" s="51"/>
      <c r="J551" s="51"/>
      <c r="K551" s="51"/>
      <c r="L551" s="51"/>
      <c r="M551" s="51"/>
      <c r="N551" s="51"/>
      <c r="O551" s="51"/>
      <c r="P551" s="182"/>
    </row>
    <row r="552" spans="1:18" ht="16.5" thickBot="1" x14ac:dyDescent="0.3">
      <c r="A552" s="70" t="s">
        <v>43</v>
      </c>
      <c r="B552" s="75"/>
      <c r="C552" s="75"/>
      <c r="P552" s="183"/>
    </row>
    <row r="553" spans="1:18" ht="15.75" customHeight="1" x14ac:dyDescent="0.25">
      <c r="A553" s="2" t="s">
        <v>93</v>
      </c>
      <c r="B553" s="77"/>
      <c r="C553" s="36" t="s">
        <v>94</v>
      </c>
      <c r="D553" s="226" t="s">
        <v>95</v>
      </c>
      <c r="E553" s="227"/>
      <c r="F553" s="228"/>
      <c r="G553" s="19" t="s">
        <v>96</v>
      </c>
      <c r="H553" s="239" t="s">
        <v>97</v>
      </c>
      <c r="I553" s="236" t="s">
        <v>98</v>
      </c>
      <c r="J553" s="242" t="s">
        <v>99</v>
      </c>
      <c r="K553" s="236" t="s">
        <v>100</v>
      </c>
      <c r="L553" s="242" t="s">
        <v>101</v>
      </c>
      <c r="M553" s="236" t="s">
        <v>102</v>
      </c>
      <c r="N553" s="236" t="s">
        <v>103</v>
      </c>
      <c r="O553" s="233" t="s">
        <v>104</v>
      </c>
      <c r="P553" s="175" t="s">
        <v>115</v>
      </c>
    </row>
    <row r="554" spans="1:18" ht="16.5" thickBot="1" x14ac:dyDescent="0.3">
      <c r="A554" s="13" t="s">
        <v>105</v>
      </c>
      <c r="B554" s="4"/>
      <c r="C554" s="37" t="s">
        <v>106</v>
      </c>
      <c r="D554" s="229"/>
      <c r="E554" s="230"/>
      <c r="F554" s="231"/>
      <c r="G554" s="15" t="s">
        <v>118</v>
      </c>
      <c r="H554" s="240"/>
      <c r="I554" s="237"/>
      <c r="J554" s="243"/>
      <c r="K554" s="237"/>
      <c r="L554" s="243"/>
      <c r="M554" s="237"/>
      <c r="N554" s="237"/>
      <c r="O554" s="234"/>
      <c r="P554" s="158" t="s">
        <v>116</v>
      </c>
    </row>
    <row r="555" spans="1:18" ht="16.5" thickBot="1" x14ac:dyDescent="0.3">
      <c r="A555" s="8"/>
      <c r="B555" s="88"/>
      <c r="C555" s="52"/>
      <c r="D555" s="59" t="s">
        <v>107</v>
      </c>
      <c r="E555" s="9" t="s">
        <v>108</v>
      </c>
      <c r="F555" s="47" t="s">
        <v>109</v>
      </c>
      <c r="G555" s="9" t="s">
        <v>110</v>
      </c>
      <c r="H555" s="241"/>
      <c r="I555" s="238"/>
      <c r="J555" s="244"/>
      <c r="K555" s="238"/>
      <c r="L555" s="244"/>
      <c r="M555" s="238"/>
      <c r="N555" s="238"/>
      <c r="O555" s="235"/>
      <c r="P555" s="176"/>
    </row>
    <row r="556" spans="1:18" x14ac:dyDescent="0.25">
      <c r="A556" s="2"/>
      <c r="B556" s="11" t="s">
        <v>5</v>
      </c>
      <c r="C556" s="37"/>
      <c r="D556" s="6"/>
      <c r="E556" s="19"/>
      <c r="F556" s="6"/>
      <c r="G556" s="19"/>
      <c r="H556" s="112"/>
      <c r="I556" s="19"/>
      <c r="J556" s="112"/>
      <c r="K556" s="19"/>
      <c r="L556" s="112"/>
      <c r="M556" s="19"/>
      <c r="N556" s="19"/>
      <c r="O556" s="112"/>
      <c r="P556" s="175"/>
    </row>
    <row r="557" spans="1:18" x14ac:dyDescent="0.25">
      <c r="A557" s="13" t="s">
        <v>56</v>
      </c>
      <c r="B557" s="44"/>
      <c r="C557" s="37" t="s">
        <v>55</v>
      </c>
      <c r="D557" s="6">
        <v>6.2750000000000004</v>
      </c>
      <c r="E557" s="15">
        <v>12.11</v>
      </c>
      <c r="F557" s="6">
        <v>15.549999999999997</v>
      </c>
      <c r="G557" s="15">
        <v>196.09999999999997</v>
      </c>
      <c r="H557" s="6">
        <v>3.7999999999999985E-2</v>
      </c>
      <c r="I557" s="15">
        <v>0.105</v>
      </c>
      <c r="J557" s="6">
        <v>71.5</v>
      </c>
      <c r="K557" s="15">
        <v>0.67999999999999994</v>
      </c>
      <c r="L557" s="6">
        <v>158.09999999999997</v>
      </c>
      <c r="M557" s="15">
        <v>112.49999999999999</v>
      </c>
      <c r="N557" s="15">
        <v>12.149999999999999</v>
      </c>
      <c r="O557" s="6">
        <v>0.48499999999999999</v>
      </c>
      <c r="P557" s="158" t="s">
        <v>146</v>
      </c>
    </row>
    <row r="558" spans="1:18" ht="31.5" x14ac:dyDescent="0.25">
      <c r="A558" s="13" t="s">
        <v>36</v>
      </c>
      <c r="B558" s="44"/>
      <c r="C558" s="37" t="s">
        <v>144</v>
      </c>
      <c r="D558" s="6">
        <v>11.9</v>
      </c>
      <c r="E558" s="15">
        <v>10.6</v>
      </c>
      <c r="F558" s="6">
        <v>34.89</v>
      </c>
      <c r="G558" s="15">
        <v>277.55</v>
      </c>
      <c r="H558" s="6">
        <v>6.0000000000000005E-2</v>
      </c>
      <c r="I558" s="15">
        <v>0.96000000000000008</v>
      </c>
      <c r="J558" s="6">
        <v>34.799999999999997</v>
      </c>
      <c r="K558" s="15">
        <v>0.17000000000000004</v>
      </c>
      <c r="L558" s="6">
        <v>129.46999999999997</v>
      </c>
      <c r="M558" s="15">
        <v>155.94</v>
      </c>
      <c r="N558" s="15">
        <v>36.46</v>
      </c>
      <c r="O558" s="6">
        <v>0.59</v>
      </c>
      <c r="P558" s="158" t="s">
        <v>234</v>
      </c>
    </row>
    <row r="559" spans="1:18" x14ac:dyDescent="0.25">
      <c r="A559" s="13" t="s">
        <v>47</v>
      </c>
      <c r="B559" s="4"/>
      <c r="C559" s="37" t="s">
        <v>257</v>
      </c>
      <c r="D559" s="6">
        <v>0.13</v>
      </c>
      <c r="E559" s="15">
        <v>0.02</v>
      </c>
      <c r="F559" s="6">
        <v>10.199999999999999</v>
      </c>
      <c r="G559" s="15">
        <v>42</v>
      </c>
      <c r="H559" s="6">
        <v>0.11900000000000001</v>
      </c>
      <c r="I559" s="15">
        <v>1.9999999999999989</v>
      </c>
      <c r="J559" s="6">
        <v>51.7</v>
      </c>
      <c r="K559" s="15">
        <v>4.0149999999999997</v>
      </c>
      <c r="L559" s="6">
        <v>34.964999999999996</v>
      </c>
      <c r="M559" s="15">
        <v>301.495</v>
      </c>
      <c r="N559" s="15">
        <v>52.709999999999994</v>
      </c>
      <c r="O559" s="6">
        <v>3.5555000000000003</v>
      </c>
      <c r="P559" s="158" t="s">
        <v>258</v>
      </c>
    </row>
    <row r="560" spans="1:18" x14ac:dyDescent="0.25">
      <c r="A560" s="13" t="s">
        <v>45</v>
      </c>
      <c r="B560" s="4"/>
      <c r="C560" s="37">
        <v>120</v>
      </c>
      <c r="D560" s="7">
        <v>0.48</v>
      </c>
      <c r="E560" s="15">
        <v>0.48</v>
      </c>
      <c r="F560" s="6">
        <v>11.759999999999998</v>
      </c>
      <c r="G560" s="15">
        <v>56.399999999999984</v>
      </c>
      <c r="H560" s="42">
        <v>3.599999999999999E-2</v>
      </c>
      <c r="I560" s="14">
        <v>11.999999999999996</v>
      </c>
      <c r="J560" s="42">
        <v>0</v>
      </c>
      <c r="K560" s="14">
        <v>0.24</v>
      </c>
      <c r="L560" s="42">
        <v>19.2</v>
      </c>
      <c r="M560" s="14">
        <v>13.2</v>
      </c>
      <c r="N560" s="14">
        <v>10.799999999999999</v>
      </c>
      <c r="O560" s="42">
        <v>2.6399999999999997</v>
      </c>
      <c r="P560" s="158" t="s">
        <v>134</v>
      </c>
    </row>
    <row r="561" spans="1:18" ht="24.75" thickBot="1" x14ac:dyDescent="0.3">
      <c r="A561" s="13" t="s">
        <v>27</v>
      </c>
      <c r="B561" s="44"/>
      <c r="C561" s="37">
        <v>30</v>
      </c>
      <c r="D561" s="7">
        <v>2.25</v>
      </c>
      <c r="E561" s="15">
        <v>0.87</v>
      </c>
      <c r="F561" s="28">
        <v>15.419999999999998</v>
      </c>
      <c r="G561" s="7">
        <v>78.599999999999994</v>
      </c>
      <c r="H561" s="7">
        <v>3.3000000000000002E-2</v>
      </c>
      <c r="I561" s="15">
        <v>0</v>
      </c>
      <c r="J561" s="6">
        <v>0</v>
      </c>
      <c r="K561" s="15">
        <v>0.51</v>
      </c>
      <c r="L561" s="6">
        <v>5.7</v>
      </c>
      <c r="M561" s="15">
        <v>19.5</v>
      </c>
      <c r="N561" s="15">
        <v>3.9</v>
      </c>
      <c r="O561" s="6">
        <v>0.36</v>
      </c>
      <c r="P561" s="158" t="s">
        <v>133</v>
      </c>
    </row>
    <row r="562" spans="1:18" ht="16.5" thickBot="1" x14ac:dyDescent="0.3">
      <c r="A562" s="114" t="s">
        <v>112</v>
      </c>
      <c r="B562" s="93"/>
      <c r="C562" s="78">
        <v>610</v>
      </c>
      <c r="D562" s="17">
        <f>SUM(D557:D561)</f>
        <v>21.035</v>
      </c>
      <c r="E562" s="17">
        <f t="shared" ref="E562:O562" si="113">SUM(E557:E561)</f>
        <v>24.080000000000002</v>
      </c>
      <c r="F562" s="17">
        <f t="shared" si="113"/>
        <v>87.820000000000007</v>
      </c>
      <c r="G562" s="17">
        <f t="shared" si="113"/>
        <v>650.65</v>
      </c>
      <c r="H562" s="17">
        <f t="shared" si="113"/>
        <v>0.28600000000000003</v>
      </c>
      <c r="I562" s="17">
        <f t="shared" si="113"/>
        <v>15.064999999999996</v>
      </c>
      <c r="J562" s="17">
        <f t="shared" si="113"/>
        <v>158</v>
      </c>
      <c r="K562" s="17">
        <f t="shared" si="113"/>
        <v>5.6149999999999993</v>
      </c>
      <c r="L562" s="17">
        <f t="shared" si="113"/>
        <v>347.43499999999989</v>
      </c>
      <c r="M562" s="17">
        <f t="shared" si="113"/>
        <v>602.63499999999999</v>
      </c>
      <c r="N562" s="17">
        <f t="shared" si="113"/>
        <v>116.02</v>
      </c>
      <c r="O562" s="17">
        <f t="shared" si="113"/>
        <v>7.6305000000000005</v>
      </c>
      <c r="P562" s="177"/>
    </row>
    <row r="563" spans="1:18" x14ac:dyDescent="0.25">
      <c r="A563" s="2"/>
      <c r="B563" s="11" t="s">
        <v>113</v>
      </c>
      <c r="C563" s="38"/>
      <c r="D563" s="15"/>
      <c r="E563" s="28"/>
      <c r="F563" s="6"/>
      <c r="G563" s="15"/>
      <c r="H563" s="6"/>
      <c r="I563" s="15"/>
      <c r="J563" s="6"/>
      <c r="K563" s="15"/>
      <c r="L563" s="6"/>
      <c r="M563" s="15"/>
      <c r="N563" s="15"/>
      <c r="O563" s="6"/>
      <c r="P563" s="175"/>
    </row>
    <row r="564" spans="1:18" s="63" customFormat="1" ht="16.5" thickBot="1" x14ac:dyDescent="0.3">
      <c r="A564" s="13" t="s">
        <v>53</v>
      </c>
      <c r="B564" s="44"/>
      <c r="C564" s="38">
        <v>200</v>
      </c>
      <c r="D564" s="30">
        <v>5.8</v>
      </c>
      <c r="E564" s="28">
        <v>5</v>
      </c>
      <c r="F564" s="6">
        <v>9.6</v>
      </c>
      <c r="G564" s="15">
        <v>107</v>
      </c>
      <c r="H564" s="6">
        <v>3.5999999999999997E-2</v>
      </c>
      <c r="I564" s="15">
        <v>6.3E-2</v>
      </c>
      <c r="J564" s="6">
        <v>36</v>
      </c>
      <c r="K564" s="15">
        <v>0</v>
      </c>
      <c r="L564" s="6">
        <v>223.2</v>
      </c>
      <c r="M564" s="15">
        <v>165.6</v>
      </c>
      <c r="N564" s="15">
        <v>25.2</v>
      </c>
      <c r="O564" s="6">
        <v>0.18</v>
      </c>
      <c r="P564" s="158" t="s">
        <v>178</v>
      </c>
      <c r="Q564" s="103"/>
    </row>
    <row r="565" spans="1:18" ht="16.5" thickBot="1" x14ac:dyDescent="0.3">
      <c r="A565" s="114" t="s">
        <v>112</v>
      </c>
      <c r="B565" s="93"/>
      <c r="C565" s="97">
        <f>C564</f>
        <v>200</v>
      </c>
      <c r="D565" s="17">
        <f t="shared" ref="D565:P565" si="114">D564</f>
        <v>5.8</v>
      </c>
      <c r="E565" s="17">
        <f t="shared" si="114"/>
        <v>5</v>
      </c>
      <c r="F565" s="17">
        <f t="shared" si="114"/>
        <v>9.6</v>
      </c>
      <c r="G565" s="17">
        <f t="shared" si="114"/>
        <v>107</v>
      </c>
      <c r="H565" s="17">
        <f t="shared" si="114"/>
        <v>3.5999999999999997E-2</v>
      </c>
      <c r="I565" s="17">
        <f t="shared" si="114"/>
        <v>6.3E-2</v>
      </c>
      <c r="J565" s="17">
        <f t="shared" si="114"/>
        <v>36</v>
      </c>
      <c r="K565" s="17">
        <f t="shared" si="114"/>
        <v>0</v>
      </c>
      <c r="L565" s="17">
        <f t="shared" si="114"/>
        <v>223.2</v>
      </c>
      <c r="M565" s="17">
        <f t="shared" si="114"/>
        <v>165.6</v>
      </c>
      <c r="N565" s="17">
        <f t="shared" si="114"/>
        <v>25.2</v>
      </c>
      <c r="O565" s="17">
        <f t="shared" si="114"/>
        <v>0.18</v>
      </c>
      <c r="P565" s="223" t="str">
        <f t="shared" si="114"/>
        <v>№386 шк 2017 сб</v>
      </c>
    </row>
    <row r="566" spans="1:18" ht="24.75" thickBot="1" x14ac:dyDescent="0.3">
      <c r="A566" s="224" t="s">
        <v>298</v>
      </c>
      <c r="B566" s="225"/>
      <c r="C566" s="97">
        <f>C562+C565</f>
        <v>810</v>
      </c>
      <c r="D566" s="17">
        <f>D562+D565</f>
        <v>26.835000000000001</v>
      </c>
      <c r="E566" s="17">
        <f t="shared" ref="E566:O566" si="115">E562+E565</f>
        <v>29.080000000000002</v>
      </c>
      <c r="F566" s="17">
        <f t="shared" si="115"/>
        <v>97.42</v>
      </c>
      <c r="G566" s="17">
        <f t="shared" si="115"/>
        <v>757.65</v>
      </c>
      <c r="H566" s="17">
        <f t="shared" si="115"/>
        <v>0.32200000000000001</v>
      </c>
      <c r="I566" s="17">
        <f t="shared" si="115"/>
        <v>15.127999999999997</v>
      </c>
      <c r="J566" s="17">
        <f t="shared" si="115"/>
        <v>194</v>
      </c>
      <c r="K566" s="17">
        <f t="shared" si="115"/>
        <v>5.6149999999999993</v>
      </c>
      <c r="L566" s="17">
        <f t="shared" si="115"/>
        <v>570.63499999999988</v>
      </c>
      <c r="M566" s="17">
        <f t="shared" si="115"/>
        <v>768.23500000000001</v>
      </c>
      <c r="N566" s="17">
        <f t="shared" si="115"/>
        <v>141.22</v>
      </c>
      <c r="O566" s="17">
        <f t="shared" si="115"/>
        <v>7.8105000000000002</v>
      </c>
      <c r="P566" s="177"/>
      <c r="Q566" s="118">
        <f>G566/2720</f>
        <v>0.27854779411764707</v>
      </c>
      <c r="R566" s="126" t="s">
        <v>266</v>
      </c>
    </row>
    <row r="567" spans="1:18" x14ac:dyDescent="0.25">
      <c r="A567" s="13"/>
      <c r="B567" s="44" t="s">
        <v>10</v>
      </c>
      <c r="C567" s="38"/>
      <c r="D567" s="19"/>
      <c r="E567" s="113"/>
      <c r="F567" s="113"/>
      <c r="G567" s="113"/>
      <c r="H567" s="6"/>
      <c r="I567" s="15"/>
      <c r="J567" s="6"/>
      <c r="K567" s="15"/>
      <c r="L567" s="6"/>
      <c r="M567" s="15"/>
      <c r="N567" s="15"/>
      <c r="O567" s="6"/>
      <c r="P567" s="158"/>
    </row>
    <row r="568" spans="1:18" x14ac:dyDescent="0.25">
      <c r="A568" s="13" t="s">
        <v>81</v>
      </c>
      <c r="B568" s="44"/>
      <c r="C568" s="38">
        <v>100</v>
      </c>
      <c r="D568" s="6">
        <v>1.0920000000000001</v>
      </c>
      <c r="E568" s="15">
        <v>6.0420000000000016</v>
      </c>
      <c r="F568" s="6">
        <v>3.777000000000001</v>
      </c>
      <c r="G568" s="15">
        <v>73.90000000000002</v>
      </c>
      <c r="H568" s="6">
        <v>3.1000000000000007E-2</v>
      </c>
      <c r="I568" s="15">
        <v>13.212000000000003</v>
      </c>
      <c r="J568" s="6"/>
      <c r="K568" s="15">
        <v>0.55000000000000004</v>
      </c>
      <c r="L568" s="6">
        <v>25.425000000000001</v>
      </c>
      <c r="M568" s="15">
        <v>35.625</v>
      </c>
      <c r="N568" s="28">
        <v>18.837999999999997</v>
      </c>
      <c r="O568" s="6">
        <v>0.66299999999999992</v>
      </c>
      <c r="P568" s="158" t="s">
        <v>237</v>
      </c>
    </row>
    <row r="569" spans="1:18" ht="31.5" x14ac:dyDescent="0.25">
      <c r="A569" s="13" t="s">
        <v>295</v>
      </c>
      <c r="B569" s="44"/>
      <c r="C569" s="38" t="s">
        <v>191</v>
      </c>
      <c r="D569" s="6">
        <v>5.1174999999999997</v>
      </c>
      <c r="E569" s="15">
        <v>5.3449999999999998</v>
      </c>
      <c r="F569" s="6">
        <v>16.137499999999999</v>
      </c>
      <c r="G569" s="15">
        <v>133.25</v>
      </c>
      <c r="H569" s="6">
        <v>0.155</v>
      </c>
      <c r="I569" s="15">
        <v>5.8125</v>
      </c>
      <c r="J569" s="6">
        <v>0</v>
      </c>
      <c r="K569" s="15">
        <v>2.44</v>
      </c>
      <c r="L569" s="6">
        <v>50.274999999999999</v>
      </c>
      <c r="M569" s="15">
        <v>137.97499999999999</v>
      </c>
      <c r="N569" s="28">
        <v>38.299999999999997</v>
      </c>
      <c r="O569" s="6">
        <v>1.8049999999999999</v>
      </c>
      <c r="P569" s="158" t="s">
        <v>235</v>
      </c>
    </row>
    <row r="570" spans="1:18" x14ac:dyDescent="0.25">
      <c r="A570" s="13" t="s">
        <v>282</v>
      </c>
      <c r="B570" s="44"/>
      <c r="C570" s="38" t="s">
        <v>153</v>
      </c>
      <c r="D570" s="6">
        <v>14.5</v>
      </c>
      <c r="E570" s="15">
        <v>22.19</v>
      </c>
      <c r="F570" s="6">
        <v>4.8899999999999997</v>
      </c>
      <c r="G570" s="15">
        <v>271</v>
      </c>
      <c r="H570" s="6">
        <v>0.03</v>
      </c>
      <c r="I570" s="15">
        <v>0.92</v>
      </c>
      <c r="J570" s="6"/>
      <c r="K570" s="15">
        <v>2.61</v>
      </c>
      <c r="L570" s="6">
        <v>21.81</v>
      </c>
      <c r="M570" s="15">
        <v>154.15</v>
      </c>
      <c r="N570" s="28">
        <v>22.03</v>
      </c>
      <c r="O570" s="6">
        <v>3.06</v>
      </c>
      <c r="P570" s="158" t="s">
        <v>155</v>
      </c>
    </row>
    <row r="571" spans="1:18" ht="31.5" x14ac:dyDescent="0.25">
      <c r="A571" s="13" t="s">
        <v>273</v>
      </c>
      <c r="B571" s="44"/>
      <c r="C571" s="14" t="s">
        <v>111</v>
      </c>
      <c r="D571" s="6">
        <v>6.8313999999999995</v>
      </c>
      <c r="E571" s="15">
        <v>4.4328000000000003</v>
      </c>
      <c r="F571" s="6">
        <v>38.373999999999995</v>
      </c>
      <c r="G571" s="15">
        <v>220.55999999999997</v>
      </c>
      <c r="H571" s="6">
        <v>6.8399999999999989E-2</v>
      </c>
      <c r="I571" s="15">
        <v>0</v>
      </c>
      <c r="J571" s="6">
        <v>20</v>
      </c>
      <c r="K571" s="15">
        <v>0.9770000000000002</v>
      </c>
      <c r="L571" s="6">
        <v>14.629800000000001</v>
      </c>
      <c r="M571" s="15">
        <v>46.101300000000002</v>
      </c>
      <c r="N571" s="6">
        <v>10.3428</v>
      </c>
      <c r="O571" s="15">
        <v>1.0324</v>
      </c>
      <c r="P571" s="187" t="s">
        <v>239</v>
      </c>
    </row>
    <row r="572" spans="1:18" x14ac:dyDescent="0.25">
      <c r="A572" s="13" t="s">
        <v>329</v>
      </c>
      <c r="B572" s="44"/>
      <c r="C572" s="38">
        <v>200</v>
      </c>
      <c r="D572" s="6">
        <v>0.34599999999999997</v>
      </c>
      <c r="E572" s="15">
        <v>7.5999999999999998E-2</v>
      </c>
      <c r="F572" s="6">
        <v>17.873999999999995</v>
      </c>
      <c r="G572" s="15">
        <v>74.199999999999989</v>
      </c>
      <c r="H572" s="6">
        <v>2.1999999999999999E-2</v>
      </c>
      <c r="I572" s="15">
        <v>0</v>
      </c>
      <c r="J572" s="6">
        <v>0</v>
      </c>
      <c r="K572" s="15">
        <v>7.5999999999999998E-2</v>
      </c>
      <c r="L572" s="6">
        <v>19.96</v>
      </c>
      <c r="M572" s="15">
        <v>19.36</v>
      </c>
      <c r="N572" s="28">
        <v>8.1199999999999992</v>
      </c>
      <c r="O572" s="6">
        <v>0.41399999999999992</v>
      </c>
      <c r="P572" s="158" t="s">
        <v>240</v>
      </c>
    </row>
    <row r="573" spans="1:18" ht="19.5" customHeight="1" x14ac:dyDescent="0.25">
      <c r="A573" s="13" t="s">
        <v>11</v>
      </c>
      <c r="B573" s="44"/>
      <c r="C573" s="38">
        <v>60</v>
      </c>
      <c r="D573" s="6">
        <v>3.96</v>
      </c>
      <c r="E573" s="15">
        <v>0.72</v>
      </c>
      <c r="F573" s="6">
        <v>23.76</v>
      </c>
      <c r="G573" s="15">
        <v>118.80000000000001</v>
      </c>
      <c r="H573" s="6">
        <v>0.10200000000000002</v>
      </c>
      <c r="I573" s="15"/>
      <c r="J573" s="6"/>
      <c r="K573" s="15">
        <v>0.84</v>
      </c>
      <c r="L573" s="6">
        <v>17.400000000000002</v>
      </c>
      <c r="M573" s="15">
        <v>90.000000000000014</v>
      </c>
      <c r="N573" s="28">
        <v>28.200000000000006</v>
      </c>
      <c r="O573" s="6">
        <v>2.3400000000000003</v>
      </c>
      <c r="P573" s="158" t="s">
        <v>143</v>
      </c>
    </row>
    <row r="574" spans="1:18" ht="16.5" customHeight="1" thickBot="1" x14ac:dyDescent="0.3">
      <c r="A574" s="13" t="s">
        <v>25</v>
      </c>
      <c r="B574" s="4"/>
      <c r="C574" s="14">
        <v>50</v>
      </c>
      <c r="D574" s="49">
        <v>3.8</v>
      </c>
      <c r="E574" s="23">
        <v>0.4</v>
      </c>
      <c r="F574" s="65">
        <v>24.6</v>
      </c>
      <c r="G574" s="66">
        <v>117.5</v>
      </c>
      <c r="H574" s="6">
        <v>5.5000000000000007E-2</v>
      </c>
      <c r="I574" s="15">
        <v>0</v>
      </c>
      <c r="J574" s="6">
        <v>0</v>
      </c>
      <c r="K574" s="15">
        <v>0.55000000000000004</v>
      </c>
      <c r="L574" s="6">
        <v>10</v>
      </c>
      <c r="M574" s="15">
        <v>32.5</v>
      </c>
      <c r="N574" s="28">
        <v>7.0000000000000009</v>
      </c>
      <c r="O574" s="15">
        <v>0.55000000000000016</v>
      </c>
      <c r="P574" s="178" t="s">
        <v>133</v>
      </c>
    </row>
    <row r="575" spans="1:18" ht="18.75" customHeight="1" thickBot="1" x14ac:dyDescent="0.3">
      <c r="A575" s="114" t="s">
        <v>114</v>
      </c>
      <c r="B575" s="95"/>
      <c r="C575" s="78">
        <v>945</v>
      </c>
      <c r="D575" s="17">
        <f>SUM(D568:D574)</f>
        <v>35.646899999999995</v>
      </c>
      <c r="E575" s="17">
        <f t="shared" ref="E575:O575" si="116">SUM(E568:E574)</f>
        <v>39.205799999999996</v>
      </c>
      <c r="F575" s="17">
        <f t="shared" si="116"/>
        <v>129.41249999999999</v>
      </c>
      <c r="G575" s="17">
        <f t="shared" si="116"/>
        <v>1009.21</v>
      </c>
      <c r="H575" s="17">
        <f t="shared" si="116"/>
        <v>0.46340000000000003</v>
      </c>
      <c r="I575" s="17">
        <f t="shared" si="116"/>
        <v>19.944500000000005</v>
      </c>
      <c r="J575" s="17">
        <f t="shared" si="116"/>
        <v>20</v>
      </c>
      <c r="K575" s="17">
        <f t="shared" si="116"/>
        <v>8.0429999999999993</v>
      </c>
      <c r="L575" s="17">
        <f t="shared" si="116"/>
        <v>159.49980000000002</v>
      </c>
      <c r="M575" s="17">
        <f t="shared" si="116"/>
        <v>515.71129999999994</v>
      </c>
      <c r="N575" s="17">
        <f t="shared" si="116"/>
        <v>132.83080000000001</v>
      </c>
      <c r="O575" s="17">
        <f t="shared" si="116"/>
        <v>9.8644000000000016</v>
      </c>
      <c r="P575" s="177"/>
      <c r="Q575" s="119">
        <f>G575/2720</f>
        <v>0.37103308823529413</v>
      </c>
      <c r="R575" s="129" t="s">
        <v>263</v>
      </c>
    </row>
    <row r="576" spans="1:18" ht="16.5" thickBot="1" x14ac:dyDescent="0.3">
      <c r="A576" s="13" t="s">
        <v>314</v>
      </c>
      <c r="B576" s="44"/>
      <c r="C576" s="162">
        <v>500</v>
      </c>
      <c r="D576" s="161">
        <v>0</v>
      </c>
      <c r="E576" s="160">
        <v>0</v>
      </c>
      <c r="F576" s="159">
        <v>0</v>
      </c>
      <c r="G576" s="161">
        <v>0</v>
      </c>
      <c r="H576" s="161">
        <v>0</v>
      </c>
      <c r="I576" s="161">
        <v>0</v>
      </c>
      <c r="J576" s="161">
        <v>0</v>
      </c>
      <c r="K576" s="161">
        <v>0</v>
      </c>
      <c r="L576" s="161">
        <v>0</v>
      </c>
      <c r="M576" s="161">
        <v>0</v>
      </c>
      <c r="N576" s="161">
        <v>0</v>
      </c>
      <c r="O576" s="161">
        <v>0</v>
      </c>
      <c r="P576" s="177"/>
      <c r="Q576" s="119"/>
      <c r="R576" s="129"/>
    </row>
    <row r="577" spans="1:21" ht="21.75" customHeight="1" thickBot="1" x14ac:dyDescent="0.3">
      <c r="A577" s="114" t="s">
        <v>128</v>
      </c>
      <c r="B577" s="95"/>
      <c r="C577" s="78">
        <f>C562+C565+C575+C576</f>
        <v>2255</v>
      </c>
      <c r="D577" s="17">
        <f>D562+D565+D575+D576</f>
        <v>62.481899999999996</v>
      </c>
      <c r="E577" s="17">
        <f t="shared" ref="E577:O577" si="117">E562+E565+E575+E576</f>
        <v>68.285799999999995</v>
      </c>
      <c r="F577" s="17">
        <f t="shared" si="117"/>
        <v>226.83249999999998</v>
      </c>
      <c r="G577" s="17">
        <f t="shared" si="117"/>
        <v>1766.8600000000001</v>
      </c>
      <c r="H577" s="17">
        <f t="shared" si="117"/>
        <v>0.7854000000000001</v>
      </c>
      <c r="I577" s="17">
        <f t="shared" si="117"/>
        <v>35.072500000000005</v>
      </c>
      <c r="J577" s="17">
        <f t="shared" si="117"/>
        <v>214</v>
      </c>
      <c r="K577" s="17">
        <f t="shared" si="117"/>
        <v>13.657999999999998</v>
      </c>
      <c r="L577" s="17">
        <f t="shared" si="117"/>
        <v>730.13479999999993</v>
      </c>
      <c r="M577" s="17">
        <f t="shared" si="117"/>
        <v>1283.9463000000001</v>
      </c>
      <c r="N577" s="17">
        <f t="shared" si="117"/>
        <v>274.05079999999998</v>
      </c>
      <c r="O577" s="17">
        <f t="shared" si="117"/>
        <v>17.674900000000001</v>
      </c>
      <c r="P577" s="177"/>
      <c r="Q577" s="119">
        <f>G577/2720</f>
        <v>0.6495808823529412</v>
      </c>
      <c r="R577" s="126" t="s">
        <v>264</v>
      </c>
    </row>
    <row r="578" spans="1:21" ht="16.5" thickBot="1" x14ac:dyDescent="0.3">
      <c r="A578" s="250" t="s">
        <v>268</v>
      </c>
      <c r="B578" s="251"/>
      <c r="C578" s="140">
        <f t="shared" ref="C578:O578" si="118">C27+C54+C83+C109+C136+C164+C191+C218+C246+C273+C300+C328+C355+C383+C411+C439+C467+C494+C523+C550+C577</f>
        <v>47472</v>
      </c>
      <c r="D578" s="109">
        <f t="shared" si="118"/>
        <v>2085.7181296760864</v>
      </c>
      <c r="E578" s="109">
        <f t="shared" si="118"/>
        <v>2141.6375087878787</v>
      </c>
      <c r="F578" s="109">
        <f t="shared" si="118"/>
        <v>5831.7491539447692</v>
      </c>
      <c r="G578" s="109">
        <f t="shared" si="118"/>
        <v>36200.383272727267</v>
      </c>
      <c r="H578" s="109">
        <f t="shared" si="118"/>
        <v>918.25321289700901</v>
      </c>
      <c r="I578" s="109">
        <f t="shared" si="118"/>
        <v>2098.7675268644371</v>
      </c>
      <c r="J578" s="109">
        <f t="shared" si="118"/>
        <v>6614.5080500793674</v>
      </c>
      <c r="K578" s="109">
        <f t="shared" si="118"/>
        <v>1139.9143269899789</v>
      </c>
      <c r="L578" s="109">
        <f t="shared" si="118"/>
        <v>16058.012787862692</v>
      </c>
      <c r="M578" s="109">
        <f t="shared" si="118"/>
        <v>23881.645235839205</v>
      </c>
      <c r="N578" s="109">
        <f t="shared" si="118"/>
        <v>6518.3460632015713</v>
      </c>
      <c r="O578" s="109">
        <f t="shared" si="118"/>
        <v>1281.5322116632831</v>
      </c>
      <c r="P578" s="193"/>
    </row>
    <row r="579" spans="1:21" ht="16.5" thickBot="1" x14ac:dyDescent="0.3">
      <c r="A579" s="250" t="s">
        <v>269</v>
      </c>
      <c r="B579" s="252"/>
      <c r="C579" s="141">
        <f>C578/21</f>
        <v>2260.5714285714284</v>
      </c>
      <c r="D579" s="109">
        <f t="shared" ref="D579:O579" si="119">D578/21</f>
        <v>99.319910936956489</v>
      </c>
      <c r="E579" s="109">
        <f t="shared" si="119"/>
        <v>101.98273851370851</v>
      </c>
      <c r="F579" s="109">
        <f t="shared" si="119"/>
        <v>277.70234066403663</v>
      </c>
      <c r="G579" s="109">
        <f t="shared" si="119"/>
        <v>1723.8277748917747</v>
      </c>
      <c r="H579" s="109">
        <f t="shared" si="119"/>
        <v>43.726343471286143</v>
      </c>
      <c r="I579" s="109">
        <f t="shared" si="119"/>
        <v>99.941310803068433</v>
      </c>
      <c r="J579" s="109">
        <f t="shared" si="119"/>
        <v>314.97657381330322</v>
      </c>
      <c r="K579" s="109">
        <f t="shared" si="119"/>
        <v>54.281634618570422</v>
      </c>
      <c r="L579" s="109">
        <f t="shared" si="119"/>
        <v>764.66727561250912</v>
      </c>
      <c r="M579" s="109">
        <f t="shared" si="119"/>
        <v>1137.2212017066288</v>
      </c>
      <c r="N579" s="109">
        <f t="shared" si="119"/>
        <v>310.39743158102721</v>
      </c>
      <c r="O579" s="109">
        <f t="shared" si="119"/>
        <v>61.025343412537289</v>
      </c>
      <c r="P579" s="213"/>
    </row>
    <row r="580" spans="1:21" x14ac:dyDescent="0.25">
      <c r="A580" s="255"/>
      <c r="B580" s="255"/>
      <c r="C580" s="255"/>
      <c r="D580" s="255"/>
      <c r="E580" s="255"/>
      <c r="F580" s="255"/>
      <c r="G580" s="255"/>
      <c r="H580" s="255"/>
      <c r="I580" s="255"/>
      <c r="J580" s="255"/>
      <c r="K580" s="255"/>
      <c r="L580" s="255"/>
      <c r="M580" s="255"/>
      <c r="N580" s="255"/>
      <c r="O580" s="255"/>
      <c r="P580" s="255"/>
      <c r="U580" s="101"/>
    </row>
    <row r="581" spans="1:21" x14ac:dyDescent="0.25">
      <c r="A581" s="255"/>
      <c r="B581" s="255"/>
      <c r="C581" s="255"/>
      <c r="D581" s="255"/>
      <c r="E581" s="255"/>
      <c r="F581" s="255"/>
      <c r="G581" s="255"/>
      <c r="H581" s="255"/>
      <c r="I581" s="255"/>
      <c r="J581" s="255"/>
      <c r="K581" s="255"/>
      <c r="L581" s="255"/>
      <c r="M581" s="255"/>
      <c r="N581" s="255"/>
      <c r="O581" s="255"/>
      <c r="P581" s="255"/>
    </row>
    <row r="582" spans="1:21" x14ac:dyDescent="0.25">
      <c r="A582" s="255"/>
      <c r="B582" s="255"/>
      <c r="C582" s="255"/>
      <c r="D582" s="255"/>
      <c r="E582" s="255"/>
      <c r="F582" s="255"/>
      <c r="G582" s="255"/>
      <c r="H582" s="255"/>
      <c r="I582" s="255"/>
      <c r="J582" s="255"/>
      <c r="K582" s="255"/>
      <c r="L582" s="255"/>
      <c r="M582" s="255"/>
      <c r="N582" s="255"/>
      <c r="O582" s="255"/>
      <c r="P582" s="255"/>
    </row>
    <row r="583" spans="1:21" x14ac:dyDescent="0.25">
      <c r="A583" s="256"/>
      <c r="B583" s="256"/>
      <c r="C583" s="256"/>
      <c r="D583" s="256"/>
      <c r="E583" s="256"/>
      <c r="F583" s="256"/>
      <c r="G583" s="256"/>
      <c r="H583" s="256"/>
      <c r="I583" s="256"/>
      <c r="J583" s="256"/>
      <c r="K583" s="256"/>
      <c r="L583" s="256"/>
      <c r="M583" s="256"/>
      <c r="N583" s="256"/>
      <c r="O583" s="256"/>
      <c r="P583" s="256"/>
    </row>
    <row r="584" spans="1:21" x14ac:dyDescent="0.25">
      <c r="A584" s="255"/>
      <c r="B584" s="255"/>
      <c r="C584" s="255"/>
      <c r="D584" s="255"/>
      <c r="E584" s="255"/>
      <c r="F584" s="255"/>
      <c r="G584" s="255"/>
      <c r="H584" s="255"/>
      <c r="I584" s="255"/>
      <c r="J584" s="255"/>
      <c r="K584" s="255"/>
      <c r="L584" s="255"/>
      <c r="M584" s="255"/>
      <c r="N584" s="255"/>
      <c r="O584" s="255"/>
      <c r="P584" s="255"/>
    </row>
    <row r="585" spans="1:21" x14ac:dyDescent="0.25">
      <c r="A585" s="256"/>
      <c r="B585" s="256"/>
      <c r="C585" s="256"/>
      <c r="D585" s="256"/>
      <c r="E585" s="256"/>
      <c r="F585" s="256"/>
      <c r="G585" s="256"/>
      <c r="H585" s="256"/>
      <c r="I585" s="256"/>
      <c r="J585" s="256"/>
      <c r="K585" s="256"/>
      <c r="L585" s="256"/>
      <c r="M585" s="256"/>
      <c r="N585" s="256"/>
      <c r="O585" s="256"/>
      <c r="P585" s="256"/>
    </row>
    <row r="586" spans="1:21" x14ac:dyDescent="0.25">
      <c r="A586" s="255"/>
      <c r="B586" s="255"/>
      <c r="C586" s="255"/>
      <c r="D586" s="255"/>
      <c r="E586" s="255"/>
      <c r="F586" s="255"/>
      <c r="G586" s="255"/>
      <c r="H586" s="255"/>
      <c r="I586" s="255"/>
      <c r="J586" s="255"/>
      <c r="K586" s="255"/>
      <c r="L586" s="255"/>
      <c r="M586" s="255"/>
      <c r="N586" s="255"/>
      <c r="O586" s="255"/>
      <c r="P586" s="255"/>
    </row>
    <row r="587" spans="1:21" x14ac:dyDescent="0.25">
      <c r="A587" s="256"/>
      <c r="B587" s="256"/>
      <c r="C587" s="256"/>
      <c r="D587" s="256"/>
      <c r="E587" s="256"/>
      <c r="F587" s="256"/>
      <c r="G587" s="256"/>
      <c r="H587" s="256"/>
      <c r="I587" s="256"/>
      <c r="J587" s="256"/>
      <c r="K587" s="256"/>
      <c r="L587" s="256"/>
      <c r="M587" s="256"/>
      <c r="N587" s="256"/>
      <c r="O587" s="256"/>
      <c r="P587" s="256"/>
    </row>
    <row r="588" spans="1:21" x14ac:dyDescent="0.25">
      <c r="A588" s="255"/>
      <c r="B588" s="255"/>
      <c r="C588" s="255"/>
      <c r="D588" s="255"/>
      <c r="E588" s="255"/>
      <c r="F588" s="255"/>
      <c r="G588" s="255"/>
      <c r="H588" s="255"/>
      <c r="I588" s="255"/>
      <c r="J588" s="255"/>
      <c r="K588" s="255"/>
      <c r="L588" s="255"/>
      <c r="M588" s="255"/>
      <c r="N588" s="255"/>
      <c r="O588" s="255"/>
      <c r="P588" s="255"/>
    </row>
    <row r="589" spans="1:21" x14ac:dyDescent="0.25">
      <c r="A589" s="255"/>
      <c r="B589" s="255"/>
      <c r="C589" s="255"/>
      <c r="D589" s="255"/>
      <c r="E589" s="255"/>
      <c r="F589" s="255"/>
      <c r="G589" s="255"/>
      <c r="H589" s="255"/>
      <c r="I589" s="255"/>
      <c r="J589" s="255"/>
      <c r="K589" s="255"/>
      <c r="L589" s="255"/>
      <c r="M589" s="255"/>
      <c r="N589" s="255"/>
      <c r="O589" s="255"/>
      <c r="P589" s="255"/>
    </row>
    <row r="590" spans="1:21" x14ac:dyDescent="0.25">
      <c r="A590" s="255"/>
      <c r="B590" s="255"/>
      <c r="C590" s="255"/>
      <c r="D590" s="255"/>
      <c r="E590" s="255"/>
      <c r="F590" s="255"/>
      <c r="G590" s="255"/>
      <c r="H590" s="255"/>
      <c r="I590" s="255"/>
      <c r="J590" s="255"/>
      <c r="K590" s="255"/>
      <c r="L590" s="255"/>
      <c r="M590" s="255"/>
      <c r="N590" s="255"/>
      <c r="O590" s="255"/>
      <c r="P590" s="255"/>
    </row>
    <row r="591" spans="1:21" x14ac:dyDescent="0.25">
      <c r="A591" s="256"/>
      <c r="B591" s="256"/>
      <c r="C591" s="256"/>
      <c r="D591" s="256"/>
      <c r="E591" s="256"/>
      <c r="F591" s="256"/>
      <c r="G591" s="256"/>
      <c r="H591" s="256"/>
      <c r="I591" s="256"/>
      <c r="J591" s="256"/>
      <c r="K591" s="256"/>
      <c r="L591" s="256"/>
      <c r="M591" s="256"/>
      <c r="N591" s="256"/>
      <c r="O591" s="256"/>
      <c r="P591" s="256"/>
    </row>
    <row r="592" spans="1:21" x14ac:dyDescent="0.25">
      <c r="A592" s="255"/>
      <c r="B592" s="255"/>
      <c r="C592" s="255"/>
      <c r="D592" s="255"/>
      <c r="E592" s="255"/>
      <c r="F592" s="255"/>
      <c r="G592" s="255"/>
      <c r="H592" s="255"/>
      <c r="I592" s="255"/>
      <c r="J592" s="255"/>
      <c r="K592" s="255"/>
      <c r="L592" s="255"/>
      <c r="M592" s="255"/>
      <c r="N592" s="255"/>
      <c r="O592" s="255"/>
      <c r="P592" s="255"/>
    </row>
    <row r="593" spans="1:16" x14ac:dyDescent="0.25">
      <c r="A593" s="257"/>
      <c r="B593" s="257"/>
      <c r="C593" s="257"/>
      <c r="D593" s="257"/>
      <c r="E593" s="257"/>
      <c r="F593" s="257"/>
      <c r="G593" s="257"/>
      <c r="H593" s="257"/>
      <c r="I593" s="257"/>
      <c r="J593" s="257"/>
      <c r="K593" s="257"/>
      <c r="L593" s="257"/>
      <c r="M593" s="257"/>
      <c r="N593" s="257"/>
      <c r="O593" s="257"/>
      <c r="P593" s="257"/>
    </row>
    <row r="594" spans="1:16" x14ac:dyDescent="0.25">
      <c r="A594" s="255"/>
      <c r="B594" s="255"/>
      <c r="C594" s="255"/>
      <c r="D594" s="255"/>
      <c r="E594" s="255"/>
      <c r="F594" s="255"/>
      <c r="G594" s="255"/>
      <c r="H594" s="255"/>
      <c r="I594" s="255"/>
      <c r="J594" s="255"/>
      <c r="K594" s="255"/>
      <c r="L594" s="255"/>
      <c r="M594" s="255"/>
      <c r="N594" s="255"/>
      <c r="O594" s="255"/>
      <c r="P594" s="255"/>
    </row>
    <row r="595" spans="1:16" x14ac:dyDescent="0.25">
      <c r="A595" s="255"/>
      <c r="B595" s="255"/>
      <c r="C595" s="255"/>
      <c r="D595" s="255"/>
      <c r="E595" s="255"/>
      <c r="F595" s="255"/>
      <c r="G595" s="255"/>
      <c r="H595" s="255"/>
      <c r="I595" s="255"/>
      <c r="J595" s="255"/>
      <c r="K595" s="255"/>
      <c r="L595" s="255"/>
      <c r="M595" s="255"/>
      <c r="N595" s="255"/>
      <c r="O595" s="255"/>
      <c r="P595" s="255"/>
    </row>
    <row r="596" spans="1:16" x14ac:dyDescent="0.25">
      <c r="A596" s="255"/>
      <c r="B596" s="255"/>
      <c r="C596" s="255"/>
      <c r="D596" s="255"/>
      <c r="E596" s="255"/>
      <c r="F596" s="255"/>
      <c r="G596" s="255"/>
      <c r="H596" s="255"/>
      <c r="I596" s="255"/>
      <c r="J596" s="255"/>
      <c r="K596" s="255"/>
      <c r="L596" s="255"/>
      <c r="M596" s="255"/>
      <c r="N596" s="255"/>
      <c r="O596" s="255"/>
      <c r="P596" s="255"/>
    </row>
    <row r="597" spans="1:16" x14ac:dyDescent="0.25">
      <c r="A597" s="255"/>
      <c r="B597" s="255"/>
      <c r="C597" s="255"/>
      <c r="D597" s="255"/>
      <c r="E597" s="255"/>
      <c r="F597" s="255"/>
      <c r="G597" s="255"/>
      <c r="H597" s="255"/>
      <c r="I597" s="255"/>
      <c r="J597" s="255"/>
      <c r="K597" s="255"/>
      <c r="L597" s="255"/>
      <c r="M597" s="255"/>
      <c r="N597" s="255"/>
      <c r="O597" s="255"/>
      <c r="P597" s="255"/>
    </row>
    <row r="598" spans="1:16" x14ac:dyDescent="0.25">
      <c r="A598" s="255"/>
      <c r="B598" s="255"/>
      <c r="C598" s="255"/>
      <c r="D598" s="255"/>
      <c r="E598" s="255"/>
      <c r="F598" s="255"/>
      <c r="G598" s="255"/>
      <c r="H598" s="255"/>
      <c r="I598" s="255"/>
      <c r="J598" s="255"/>
      <c r="K598" s="255"/>
      <c r="L598" s="255"/>
      <c r="M598" s="255"/>
      <c r="N598" s="255"/>
      <c r="O598" s="255"/>
      <c r="P598" s="255"/>
    </row>
    <row r="599" spans="1:16" x14ac:dyDescent="0.25">
      <c r="A599" s="255"/>
      <c r="B599" s="255"/>
      <c r="C599" s="255"/>
      <c r="D599" s="255"/>
      <c r="E599" s="255"/>
      <c r="F599" s="255"/>
      <c r="G599" s="255"/>
      <c r="H599" s="255"/>
      <c r="I599" s="255"/>
      <c r="J599" s="255"/>
      <c r="K599" s="255"/>
      <c r="L599" s="255"/>
      <c r="M599" s="255"/>
      <c r="N599" s="255"/>
      <c r="O599" s="255"/>
      <c r="P599" s="255"/>
    </row>
    <row r="600" spans="1:16" x14ac:dyDescent="0.25">
      <c r="A600" s="255"/>
      <c r="B600" s="255"/>
      <c r="C600" s="255"/>
      <c r="D600" s="255"/>
      <c r="E600" s="255"/>
      <c r="F600" s="255"/>
      <c r="G600" s="255"/>
      <c r="H600" s="255"/>
      <c r="I600" s="255"/>
      <c r="J600" s="255"/>
      <c r="K600" s="255"/>
      <c r="L600" s="255"/>
      <c r="M600" s="255"/>
      <c r="N600" s="255"/>
      <c r="O600" s="255"/>
      <c r="P600" s="255"/>
    </row>
    <row r="601" spans="1:16" x14ac:dyDescent="0.25">
      <c r="A601" s="255"/>
      <c r="B601" s="255"/>
      <c r="C601" s="255"/>
      <c r="D601" s="255"/>
      <c r="E601" s="255"/>
      <c r="F601" s="255"/>
      <c r="G601" s="255"/>
      <c r="H601" s="255"/>
      <c r="I601" s="255"/>
      <c r="J601" s="255"/>
      <c r="K601" s="255"/>
      <c r="L601" s="255"/>
      <c r="M601" s="255"/>
      <c r="N601" s="255"/>
      <c r="O601" s="255"/>
      <c r="P601" s="255"/>
    </row>
    <row r="602" spans="1:16" x14ac:dyDescent="0.25">
      <c r="A602" s="255"/>
      <c r="B602" s="255"/>
      <c r="C602" s="255"/>
      <c r="D602" s="255"/>
      <c r="E602" s="255"/>
      <c r="F602" s="255"/>
      <c r="G602" s="255"/>
      <c r="H602" s="255"/>
      <c r="I602" s="255"/>
      <c r="J602" s="255"/>
      <c r="K602" s="255"/>
      <c r="L602" s="255"/>
      <c r="M602" s="255"/>
      <c r="N602" s="255"/>
      <c r="O602" s="255"/>
      <c r="P602" s="255"/>
    </row>
    <row r="603" spans="1:16" x14ac:dyDescent="0.25">
      <c r="P603" s="174"/>
    </row>
    <row r="604" spans="1:16" x14ac:dyDescent="0.25">
      <c r="P604" s="174"/>
    </row>
    <row r="605" spans="1:16" x14ac:dyDescent="0.25">
      <c r="A605" s="70"/>
      <c r="D605" s="87"/>
      <c r="E605" s="87"/>
      <c r="F605" s="87"/>
      <c r="G605" s="87"/>
      <c r="P605" s="174"/>
    </row>
    <row r="606" spans="1:16" x14ac:dyDescent="0.25">
      <c r="A606" s="70"/>
      <c r="D606" s="87"/>
      <c r="E606" s="87"/>
      <c r="F606" s="87"/>
      <c r="G606" s="87"/>
      <c r="P606" s="174"/>
    </row>
    <row r="607" spans="1:16" x14ac:dyDescent="0.25">
      <c r="A607" s="70"/>
      <c r="D607" s="87"/>
      <c r="E607" s="87"/>
      <c r="F607" s="87"/>
      <c r="G607" s="87"/>
      <c r="P607" s="174"/>
    </row>
    <row r="608" spans="1:16" x14ac:dyDescent="0.25">
      <c r="A608" s="70"/>
      <c r="D608" s="87"/>
      <c r="E608" s="87"/>
      <c r="F608" s="87"/>
      <c r="G608" s="87"/>
      <c r="P608" s="174"/>
    </row>
    <row r="609" spans="1:16" x14ac:dyDescent="0.25">
      <c r="P609" s="174"/>
    </row>
    <row r="610" spans="1:16" x14ac:dyDescent="0.25">
      <c r="A610" s="70"/>
      <c r="P610" s="174"/>
    </row>
    <row r="611" spans="1:16" x14ac:dyDescent="0.25">
      <c r="P611" s="174"/>
    </row>
    <row r="612" spans="1:16" x14ac:dyDescent="0.25">
      <c r="P612" s="174"/>
    </row>
    <row r="613" spans="1:16" x14ac:dyDescent="0.25">
      <c r="P613" s="174"/>
    </row>
    <row r="614" spans="1:16" x14ac:dyDescent="0.25">
      <c r="A614" s="70"/>
      <c r="D614" s="87"/>
      <c r="E614" s="87"/>
      <c r="F614" s="87"/>
      <c r="G614" s="87"/>
      <c r="P614" s="174"/>
    </row>
    <row r="615" spans="1:16" x14ac:dyDescent="0.25">
      <c r="P615" s="174"/>
    </row>
    <row r="616" spans="1:16" x14ac:dyDescent="0.25">
      <c r="A616" s="70"/>
      <c r="P616" s="174"/>
    </row>
    <row r="617" spans="1:16" x14ac:dyDescent="0.25">
      <c r="P617" s="174"/>
    </row>
    <row r="618" spans="1:16" x14ac:dyDescent="0.25">
      <c r="A618" s="70"/>
      <c r="B618" s="92"/>
      <c r="C618" s="90"/>
      <c r="D618" s="87"/>
      <c r="E618" s="87"/>
      <c r="F618" s="87"/>
      <c r="G618" s="87"/>
      <c r="P618" s="174"/>
    </row>
    <row r="619" spans="1:16" x14ac:dyDescent="0.25">
      <c r="P619" s="174"/>
    </row>
    <row r="620" spans="1:16" x14ac:dyDescent="0.25">
      <c r="P620" s="174"/>
    </row>
    <row r="621" spans="1:16" x14ac:dyDescent="0.25">
      <c r="A621" s="70"/>
      <c r="D621" s="87"/>
      <c r="E621" s="87"/>
      <c r="F621" s="87"/>
      <c r="G621" s="87"/>
      <c r="P621" s="174"/>
    </row>
    <row r="622" spans="1:16" x14ac:dyDescent="0.25">
      <c r="P622" s="174"/>
    </row>
    <row r="623" spans="1:16" x14ac:dyDescent="0.25">
      <c r="A623" s="70"/>
      <c r="B623" s="92"/>
      <c r="P623" s="174"/>
    </row>
    <row r="624" spans="1:16" x14ac:dyDescent="0.25">
      <c r="A624" s="70"/>
      <c r="B624" s="92"/>
      <c r="P624" s="174"/>
    </row>
    <row r="625" spans="1:16" x14ac:dyDescent="0.25">
      <c r="A625" s="70"/>
      <c r="B625" s="92"/>
      <c r="P625" s="174"/>
    </row>
    <row r="626" spans="1:16" x14ac:dyDescent="0.25">
      <c r="A626" s="70"/>
      <c r="B626" s="92"/>
      <c r="P626" s="174"/>
    </row>
    <row r="627" spans="1:16" x14ac:dyDescent="0.25">
      <c r="A627" s="70"/>
      <c r="B627" s="92"/>
      <c r="P627" s="174"/>
    </row>
    <row r="628" spans="1:16" x14ac:dyDescent="0.25">
      <c r="P628" s="174"/>
    </row>
    <row r="629" spans="1:16" x14ac:dyDescent="0.25">
      <c r="P629" s="174"/>
    </row>
    <row r="630" spans="1:16" x14ac:dyDescent="0.25">
      <c r="C630" s="90"/>
      <c r="P630" s="174"/>
    </row>
    <row r="631" spans="1:16" x14ac:dyDescent="0.25">
      <c r="A631" s="70"/>
      <c r="B631" s="92"/>
      <c r="P631" s="174"/>
    </row>
    <row r="632" spans="1:16" x14ac:dyDescent="0.25">
      <c r="P632" s="174"/>
    </row>
    <row r="633" spans="1:16" x14ac:dyDescent="0.25">
      <c r="P633" s="174"/>
    </row>
    <row r="634" spans="1:16" x14ac:dyDescent="0.25">
      <c r="P634" s="174"/>
    </row>
    <row r="635" spans="1:16" x14ac:dyDescent="0.25">
      <c r="P635" s="174"/>
    </row>
    <row r="636" spans="1:16" x14ac:dyDescent="0.25">
      <c r="P636" s="174"/>
    </row>
    <row r="637" spans="1:16" x14ac:dyDescent="0.25">
      <c r="P637" s="174"/>
    </row>
    <row r="638" spans="1:16" x14ac:dyDescent="0.25">
      <c r="P638" s="174"/>
    </row>
    <row r="639" spans="1:16" x14ac:dyDescent="0.25">
      <c r="A639" s="70"/>
      <c r="B639" s="92"/>
      <c r="C639" s="90"/>
      <c r="D639" s="87"/>
      <c r="E639" s="87"/>
      <c r="F639" s="87"/>
      <c r="G639" s="87"/>
      <c r="P639" s="174"/>
    </row>
    <row r="640" spans="1:16" x14ac:dyDescent="0.25">
      <c r="A640" s="70"/>
      <c r="B640" s="92"/>
      <c r="C640" s="90"/>
      <c r="D640" s="87"/>
      <c r="E640" s="87"/>
      <c r="F640" s="87"/>
      <c r="G640" s="87"/>
      <c r="P640" s="174"/>
    </row>
    <row r="641" spans="1:16" x14ac:dyDescent="0.25">
      <c r="A641" s="70"/>
      <c r="B641" s="92"/>
      <c r="C641" s="90"/>
      <c r="D641" s="87"/>
      <c r="E641" s="87"/>
      <c r="F641" s="87"/>
      <c r="G641" s="87"/>
      <c r="P641" s="174"/>
    </row>
    <row r="642" spans="1:16" x14ac:dyDescent="0.25">
      <c r="P642" s="174"/>
    </row>
    <row r="643" spans="1:16" x14ac:dyDescent="0.25">
      <c r="A643" s="70"/>
      <c r="P643" s="174"/>
    </row>
    <row r="644" spans="1:16" x14ac:dyDescent="0.25">
      <c r="G644" s="87"/>
      <c r="P644" s="174"/>
    </row>
    <row r="645" spans="1:16" x14ac:dyDescent="0.25">
      <c r="P645" s="174"/>
    </row>
    <row r="646" spans="1:16" x14ac:dyDescent="0.25">
      <c r="P646" s="174"/>
    </row>
    <row r="647" spans="1:16" x14ac:dyDescent="0.25">
      <c r="P647" s="174"/>
    </row>
    <row r="648" spans="1:16" x14ac:dyDescent="0.25">
      <c r="P648" s="174"/>
    </row>
    <row r="649" spans="1:16" x14ac:dyDescent="0.25">
      <c r="P649" s="174"/>
    </row>
    <row r="650" spans="1:16" x14ac:dyDescent="0.25">
      <c r="P650" s="174"/>
    </row>
    <row r="651" spans="1:16" x14ac:dyDescent="0.25">
      <c r="P651" s="174"/>
    </row>
    <row r="652" spans="1:16" x14ac:dyDescent="0.25">
      <c r="P652" s="174"/>
    </row>
    <row r="653" spans="1:16" x14ac:dyDescent="0.25">
      <c r="A653" s="70"/>
      <c r="D653" s="87"/>
      <c r="E653" s="87"/>
      <c r="F653" s="87"/>
      <c r="G653" s="87"/>
      <c r="P653" s="174"/>
    </row>
    <row r="654" spans="1:16" x14ac:dyDescent="0.25">
      <c r="A654" s="70"/>
      <c r="D654" s="87"/>
      <c r="E654" s="87"/>
      <c r="F654" s="87"/>
      <c r="G654" s="87"/>
      <c r="P654" s="174"/>
    </row>
    <row r="655" spans="1:16" x14ac:dyDescent="0.25">
      <c r="A655" s="70"/>
      <c r="D655" s="87"/>
      <c r="E655" s="87"/>
      <c r="F655" s="87"/>
      <c r="G655" s="87"/>
      <c r="P655" s="174"/>
    </row>
    <row r="656" spans="1:16" x14ac:dyDescent="0.25">
      <c r="A656" s="70"/>
      <c r="D656" s="87"/>
      <c r="E656" s="87"/>
      <c r="F656" s="87"/>
      <c r="G656" s="87"/>
      <c r="P656" s="174"/>
    </row>
    <row r="657" spans="1:16" x14ac:dyDescent="0.25">
      <c r="P657" s="174"/>
    </row>
    <row r="658" spans="1:16" x14ac:dyDescent="0.25">
      <c r="A658" s="70"/>
      <c r="P658" s="174"/>
    </row>
    <row r="659" spans="1:16" x14ac:dyDescent="0.25">
      <c r="P659" s="174"/>
    </row>
    <row r="660" spans="1:16" x14ac:dyDescent="0.25">
      <c r="P660" s="174"/>
    </row>
    <row r="661" spans="1:16" x14ac:dyDescent="0.25">
      <c r="P661" s="174"/>
    </row>
    <row r="662" spans="1:16" x14ac:dyDescent="0.25">
      <c r="A662" s="70"/>
      <c r="D662" s="87"/>
      <c r="E662" s="87"/>
      <c r="F662" s="87"/>
      <c r="G662" s="87"/>
      <c r="P662" s="174"/>
    </row>
    <row r="663" spans="1:16" x14ac:dyDescent="0.25">
      <c r="A663" s="70"/>
      <c r="D663" s="87"/>
      <c r="E663" s="87"/>
      <c r="F663" s="87"/>
      <c r="G663" s="87"/>
      <c r="P663" s="174"/>
    </row>
    <row r="664" spans="1:16" x14ac:dyDescent="0.25">
      <c r="A664" s="70"/>
      <c r="D664" s="87"/>
      <c r="E664" s="87"/>
      <c r="F664" s="87"/>
      <c r="G664" s="87"/>
      <c r="P664" s="174"/>
    </row>
    <row r="665" spans="1:16" x14ac:dyDescent="0.25">
      <c r="A665" s="70"/>
      <c r="P665" s="174"/>
    </row>
    <row r="666" spans="1:16" x14ac:dyDescent="0.25">
      <c r="A666" s="70"/>
      <c r="B666" s="92"/>
      <c r="C666" s="90"/>
      <c r="D666" s="87"/>
      <c r="E666" s="87"/>
      <c r="F666" s="87"/>
      <c r="G666" s="87"/>
      <c r="P666" s="174"/>
    </row>
    <row r="667" spans="1:16" x14ac:dyDescent="0.25">
      <c r="P667" s="174"/>
    </row>
    <row r="668" spans="1:16" x14ac:dyDescent="0.25">
      <c r="P668" s="174"/>
    </row>
    <row r="669" spans="1:16" x14ac:dyDescent="0.25">
      <c r="P669" s="174"/>
    </row>
    <row r="670" spans="1:16" x14ac:dyDescent="0.25">
      <c r="P670" s="174"/>
    </row>
    <row r="671" spans="1:16" x14ac:dyDescent="0.25">
      <c r="P671" s="174"/>
    </row>
    <row r="672" spans="1:16" x14ac:dyDescent="0.25">
      <c r="A672" s="70"/>
      <c r="D672" s="87"/>
      <c r="E672" s="87"/>
      <c r="F672" s="87"/>
      <c r="G672" s="87"/>
      <c r="P672" s="174"/>
    </row>
    <row r="673" spans="1:16" x14ac:dyDescent="0.25">
      <c r="P673" s="174"/>
    </row>
    <row r="674" spans="1:16" x14ac:dyDescent="0.25">
      <c r="P674" s="174"/>
    </row>
    <row r="675" spans="1:16" x14ac:dyDescent="0.25">
      <c r="P675" s="174"/>
    </row>
    <row r="676" spans="1:16" x14ac:dyDescent="0.25">
      <c r="P676" s="174"/>
    </row>
    <row r="677" spans="1:16" x14ac:dyDescent="0.25">
      <c r="P677" s="174"/>
    </row>
    <row r="678" spans="1:16" x14ac:dyDescent="0.25">
      <c r="P678" s="174"/>
    </row>
    <row r="679" spans="1:16" x14ac:dyDescent="0.25">
      <c r="C679" s="90"/>
      <c r="P679" s="174"/>
    </row>
    <row r="680" spans="1:16" x14ac:dyDescent="0.25">
      <c r="A680" s="70"/>
      <c r="B680" s="92"/>
      <c r="P680" s="174"/>
    </row>
    <row r="681" spans="1:16" x14ac:dyDescent="0.25">
      <c r="P681" s="174"/>
    </row>
    <row r="682" spans="1:16" x14ac:dyDescent="0.25">
      <c r="P682" s="174"/>
    </row>
    <row r="683" spans="1:16" x14ac:dyDescent="0.25">
      <c r="P683" s="174"/>
    </row>
    <row r="684" spans="1:16" x14ac:dyDescent="0.25">
      <c r="P684" s="174"/>
    </row>
    <row r="685" spans="1:16" x14ac:dyDescent="0.25">
      <c r="P685" s="174"/>
    </row>
    <row r="686" spans="1:16" x14ac:dyDescent="0.25">
      <c r="P686" s="174"/>
    </row>
    <row r="687" spans="1:16" x14ac:dyDescent="0.25">
      <c r="A687" s="70"/>
      <c r="B687" s="92"/>
      <c r="C687" s="90"/>
      <c r="D687" s="87"/>
      <c r="E687" s="87"/>
      <c r="F687" s="87"/>
      <c r="G687" s="87"/>
      <c r="P687" s="174"/>
    </row>
    <row r="688" spans="1:16" x14ac:dyDescent="0.25">
      <c r="A688" s="70"/>
      <c r="B688" s="92"/>
      <c r="C688" s="90"/>
      <c r="D688" s="87"/>
      <c r="E688" s="87"/>
      <c r="F688" s="87"/>
      <c r="G688" s="87"/>
      <c r="P688" s="174"/>
    </row>
    <row r="689" spans="1:16" x14ac:dyDescent="0.25">
      <c r="P689" s="174"/>
    </row>
    <row r="690" spans="1:16" x14ac:dyDescent="0.25">
      <c r="A690" s="70"/>
      <c r="P690" s="174"/>
    </row>
    <row r="691" spans="1:16" x14ac:dyDescent="0.25">
      <c r="P691" s="174"/>
    </row>
    <row r="692" spans="1:16" x14ac:dyDescent="0.25">
      <c r="P692" s="174"/>
    </row>
    <row r="693" spans="1:16" x14ac:dyDescent="0.25">
      <c r="P693" s="174"/>
    </row>
    <row r="694" spans="1:16" x14ac:dyDescent="0.25">
      <c r="P694" s="174"/>
    </row>
    <row r="695" spans="1:16" x14ac:dyDescent="0.25">
      <c r="P695" s="174"/>
    </row>
    <row r="696" spans="1:16" x14ac:dyDescent="0.25">
      <c r="P696" s="174"/>
    </row>
    <row r="697" spans="1:16" x14ac:dyDescent="0.25">
      <c r="P697" s="174"/>
    </row>
    <row r="698" spans="1:16" x14ac:dyDescent="0.25">
      <c r="P698" s="174"/>
    </row>
    <row r="699" spans="1:16" x14ac:dyDescent="0.25">
      <c r="A699" s="70"/>
      <c r="D699" s="87"/>
      <c r="E699" s="87"/>
      <c r="F699" s="87"/>
      <c r="G699" s="87"/>
      <c r="P699" s="174"/>
    </row>
    <row r="700" spans="1:16" x14ac:dyDescent="0.25">
      <c r="A700" s="70"/>
      <c r="D700" s="87"/>
      <c r="E700" s="87"/>
      <c r="F700" s="87"/>
      <c r="G700" s="87"/>
      <c r="P700" s="174"/>
    </row>
    <row r="701" spans="1:16" x14ac:dyDescent="0.25">
      <c r="P701" s="174"/>
    </row>
    <row r="702" spans="1:16" x14ac:dyDescent="0.25">
      <c r="A702" s="70"/>
      <c r="P702" s="174"/>
    </row>
    <row r="703" spans="1:16" x14ac:dyDescent="0.25">
      <c r="P703" s="174"/>
    </row>
    <row r="704" spans="1:16" x14ac:dyDescent="0.25">
      <c r="P704" s="174"/>
    </row>
    <row r="705" spans="1:16" x14ac:dyDescent="0.25">
      <c r="P705" s="174"/>
    </row>
    <row r="706" spans="1:16" x14ac:dyDescent="0.25">
      <c r="A706" s="70"/>
      <c r="D706" s="87"/>
      <c r="E706" s="87"/>
      <c r="F706" s="87"/>
      <c r="G706" s="87"/>
      <c r="P706" s="174"/>
    </row>
    <row r="707" spans="1:16" x14ac:dyDescent="0.25">
      <c r="P707" s="174"/>
    </row>
    <row r="708" spans="1:16" x14ac:dyDescent="0.25">
      <c r="A708" s="70"/>
      <c r="P708" s="174"/>
    </row>
    <row r="709" spans="1:16" x14ac:dyDescent="0.25">
      <c r="P709" s="174"/>
    </row>
    <row r="710" spans="1:16" x14ac:dyDescent="0.25">
      <c r="A710" s="70"/>
      <c r="B710" s="92"/>
      <c r="C710" s="90"/>
      <c r="D710" s="87"/>
      <c r="E710" s="87"/>
      <c r="F710" s="87"/>
      <c r="G710" s="87"/>
      <c r="P710" s="174"/>
    </row>
    <row r="711" spans="1:16" x14ac:dyDescent="0.25">
      <c r="P711" s="174"/>
    </row>
    <row r="712" spans="1:16" x14ac:dyDescent="0.25">
      <c r="P712" s="174"/>
    </row>
    <row r="713" spans="1:16" x14ac:dyDescent="0.25">
      <c r="P713" s="174"/>
    </row>
    <row r="714" spans="1:16" x14ac:dyDescent="0.25">
      <c r="P714" s="174"/>
    </row>
    <row r="715" spans="1:16" x14ac:dyDescent="0.25">
      <c r="P715" s="174"/>
    </row>
    <row r="716" spans="1:16" x14ac:dyDescent="0.25">
      <c r="A716" s="70"/>
      <c r="D716" s="87"/>
      <c r="E716" s="87"/>
      <c r="F716" s="87"/>
      <c r="G716" s="87"/>
      <c r="P716" s="174"/>
    </row>
    <row r="717" spans="1:16" x14ac:dyDescent="0.25">
      <c r="P717" s="174"/>
    </row>
    <row r="718" spans="1:16" x14ac:dyDescent="0.25">
      <c r="P718" s="174"/>
    </row>
    <row r="719" spans="1:16" x14ac:dyDescent="0.25">
      <c r="P719" s="174"/>
    </row>
    <row r="720" spans="1:16" x14ac:dyDescent="0.25">
      <c r="P720" s="174"/>
    </row>
    <row r="721" spans="1:16" x14ac:dyDescent="0.25">
      <c r="P721" s="174"/>
    </row>
    <row r="722" spans="1:16" x14ac:dyDescent="0.25">
      <c r="P722" s="174"/>
    </row>
    <row r="723" spans="1:16" x14ac:dyDescent="0.25">
      <c r="P723" s="174"/>
    </row>
    <row r="724" spans="1:16" x14ac:dyDescent="0.25">
      <c r="P724" s="174"/>
    </row>
    <row r="725" spans="1:16" x14ac:dyDescent="0.25">
      <c r="P725" s="174"/>
    </row>
    <row r="726" spans="1:16" x14ac:dyDescent="0.25">
      <c r="A726" s="70"/>
      <c r="B726" s="92"/>
      <c r="P726" s="174"/>
    </row>
    <row r="727" spans="1:16" x14ac:dyDescent="0.25">
      <c r="P727" s="174"/>
    </row>
    <row r="728" spans="1:16" x14ac:dyDescent="0.25">
      <c r="P728" s="174"/>
    </row>
    <row r="729" spans="1:16" x14ac:dyDescent="0.25">
      <c r="A729" s="70"/>
      <c r="B729" s="92"/>
      <c r="C729" s="90"/>
      <c r="D729" s="87"/>
      <c r="E729" s="87"/>
      <c r="F729" s="87"/>
      <c r="G729" s="87"/>
      <c r="P729" s="174"/>
    </row>
    <row r="730" spans="1:16" x14ac:dyDescent="0.25">
      <c r="P730" s="174"/>
    </row>
    <row r="731" spans="1:16" x14ac:dyDescent="0.25">
      <c r="A731" s="70"/>
      <c r="B731" s="92"/>
      <c r="C731" s="90"/>
      <c r="D731" s="87"/>
      <c r="E731" s="87"/>
      <c r="F731" s="87"/>
      <c r="P731" s="174"/>
    </row>
    <row r="732" spans="1:16" x14ac:dyDescent="0.25">
      <c r="A732" s="70"/>
      <c r="B732" s="92"/>
      <c r="C732" s="90"/>
      <c r="D732" s="87"/>
      <c r="E732" s="87"/>
      <c r="F732" s="87"/>
      <c r="P732" s="174"/>
    </row>
    <row r="733" spans="1:16" x14ac:dyDescent="0.25">
      <c r="A733" s="70"/>
      <c r="B733" s="92"/>
      <c r="C733" s="90"/>
      <c r="D733" s="87"/>
      <c r="E733" s="87"/>
      <c r="F733" s="87"/>
      <c r="P733" s="174"/>
    </row>
    <row r="734" spans="1:16" x14ac:dyDescent="0.25">
      <c r="A734" s="70"/>
      <c r="B734" s="92"/>
      <c r="C734" s="90"/>
      <c r="D734" s="87"/>
      <c r="E734" s="87"/>
      <c r="F734" s="87"/>
      <c r="P734" s="174"/>
    </row>
    <row r="735" spans="1:16" x14ac:dyDescent="0.25">
      <c r="A735" s="70"/>
      <c r="B735" s="92"/>
      <c r="C735" s="90"/>
      <c r="D735" s="87"/>
      <c r="E735" s="87"/>
      <c r="F735" s="87"/>
      <c r="P735" s="174"/>
    </row>
    <row r="736" spans="1:16" x14ac:dyDescent="0.25">
      <c r="A736" s="70"/>
      <c r="B736" s="92"/>
      <c r="C736" s="90"/>
      <c r="D736" s="87"/>
      <c r="E736" s="87"/>
      <c r="F736" s="87"/>
      <c r="P736" s="174"/>
    </row>
    <row r="737" spans="1:16" x14ac:dyDescent="0.25">
      <c r="A737" s="117"/>
      <c r="B737" s="92"/>
      <c r="C737" s="90"/>
      <c r="D737" s="87"/>
      <c r="E737" s="87"/>
      <c r="F737" s="87"/>
      <c r="P737" s="174"/>
    </row>
    <row r="738" spans="1:16" x14ac:dyDescent="0.25">
      <c r="A738" s="117"/>
      <c r="B738" s="92"/>
      <c r="C738" s="90"/>
      <c r="D738" s="87"/>
      <c r="E738" s="87"/>
      <c r="P738" s="174"/>
    </row>
    <row r="739" spans="1:16" x14ac:dyDescent="0.25">
      <c r="A739" s="33"/>
      <c r="B739" s="44"/>
      <c r="C739" s="91"/>
      <c r="D739" s="51"/>
      <c r="E739" s="51"/>
      <c r="F739" s="51"/>
      <c r="G739" s="51"/>
      <c r="P739" s="174"/>
    </row>
    <row r="740" spans="1:16" x14ac:dyDescent="0.25">
      <c r="A740" s="70"/>
      <c r="B740" s="92"/>
      <c r="C740" s="90"/>
      <c r="D740" s="87"/>
      <c r="E740" s="87"/>
      <c r="F740" s="87"/>
      <c r="G740" s="87"/>
      <c r="P740" s="174"/>
    </row>
    <row r="741" spans="1:16" x14ac:dyDescent="0.25">
      <c r="A741" s="70"/>
      <c r="B741" s="92"/>
      <c r="C741" s="90"/>
      <c r="D741" s="87"/>
      <c r="E741" s="87"/>
      <c r="F741" s="87"/>
      <c r="G741" s="87"/>
      <c r="P741" s="174"/>
    </row>
    <row r="742" spans="1:16" x14ac:dyDescent="0.25">
      <c r="A742" s="70"/>
      <c r="B742" s="92"/>
      <c r="C742" s="90"/>
      <c r="D742" s="87"/>
      <c r="E742" s="87"/>
      <c r="F742" s="87"/>
      <c r="G742" s="87"/>
      <c r="P742" s="174"/>
    </row>
    <row r="743" spans="1:16" x14ac:dyDescent="0.25">
      <c r="A743" s="70"/>
      <c r="B743" s="92"/>
      <c r="C743" s="90"/>
      <c r="D743" s="87"/>
      <c r="E743" s="87"/>
      <c r="F743" s="87"/>
      <c r="P743" s="174"/>
    </row>
    <row r="744" spans="1:16" x14ac:dyDescent="0.25">
      <c r="A744" s="70"/>
      <c r="B744" s="92"/>
      <c r="C744" s="90"/>
      <c r="D744" s="87"/>
      <c r="E744" s="87"/>
      <c r="F744" s="87"/>
      <c r="P744" s="174"/>
    </row>
    <row r="745" spans="1:16" x14ac:dyDescent="0.25">
      <c r="P745" s="174"/>
    </row>
    <row r="746" spans="1:16" x14ac:dyDescent="0.25">
      <c r="P746" s="174"/>
    </row>
    <row r="747" spans="1:16" x14ac:dyDescent="0.25">
      <c r="P747" s="174"/>
    </row>
    <row r="748" spans="1:16" x14ac:dyDescent="0.25">
      <c r="P748" s="174"/>
    </row>
    <row r="749" spans="1:16" x14ac:dyDescent="0.25">
      <c r="P749" s="174"/>
    </row>
    <row r="750" spans="1:16" x14ac:dyDescent="0.25">
      <c r="P750" s="174"/>
    </row>
    <row r="751" spans="1:16" x14ac:dyDescent="0.25">
      <c r="A751" s="70"/>
      <c r="B751" s="92"/>
      <c r="C751" s="90"/>
      <c r="D751" s="87"/>
      <c r="E751" s="87"/>
      <c r="F751" s="87"/>
      <c r="G751" s="87"/>
      <c r="P751" s="174"/>
    </row>
    <row r="752" spans="1:16" x14ac:dyDescent="0.25">
      <c r="A752" s="70"/>
      <c r="B752" s="92"/>
      <c r="C752" s="90"/>
      <c r="D752" s="87"/>
      <c r="E752" s="87"/>
      <c r="F752" s="87"/>
      <c r="G752" s="87"/>
      <c r="P752" s="174"/>
    </row>
    <row r="753" spans="1:16" x14ac:dyDescent="0.25">
      <c r="A753" s="70"/>
      <c r="B753" s="92"/>
      <c r="C753" s="90"/>
      <c r="D753" s="87"/>
      <c r="E753" s="87"/>
      <c r="F753" s="87"/>
      <c r="G753" s="87"/>
      <c r="P753" s="174"/>
    </row>
    <row r="754" spans="1:16" x14ac:dyDescent="0.25">
      <c r="A754" s="70"/>
      <c r="B754" s="92"/>
      <c r="C754" s="90"/>
      <c r="D754" s="87"/>
      <c r="E754" s="87"/>
      <c r="F754" s="87"/>
      <c r="G754" s="87"/>
      <c r="P754" s="174"/>
    </row>
    <row r="755" spans="1:16" x14ac:dyDescent="0.25">
      <c r="A755" s="70"/>
      <c r="B755" s="92"/>
      <c r="C755" s="90"/>
      <c r="D755" s="87"/>
      <c r="E755" s="87"/>
      <c r="F755" s="87"/>
      <c r="G755" s="87"/>
      <c r="P755" s="174"/>
    </row>
    <row r="756" spans="1:16" x14ac:dyDescent="0.25">
      <c r="C756" s="90"/>
      <c r="P756" s="174"/>
    </row>
    <row r="757" spans="1:16" x14ac:dyDescent="0.25">
      <c r="C757" s="90"/>
      <c r="P757" s="174"/>
    </row>
    <row r="758" spans="1:16" x14ac:dyDescent="0.25">
      <c r="C758" s="90"/>
      <c r="P758" s="174"/>
    </row>
    <row r="759" spans="1:16" x14ac:dyDescent="0.25">
      <c r="P759" s="174"/>
    </row>
    <row r="760" spans="1:16" x14ac:dyDescent="0.25">
      <c r="P760" s="174"/>
    </row>
    <row r="761" spans="1:16" x14ac:dyDescent="0.25">
      <c r="P761" s="174"/>
    </row>
    <row r="762" spans="1:16" x14ac:dyDescent="0.25">
      <c r="P762" s="174"/>
    </row>
    <row r="763" spans="1:16" x14ac:dyDescent="0.25">
      <c r="P763" s="174"/>
    </row>
    <row r="764" spans="1:16" x14ac:dyDescent="0.25">
      <c r="P764" s="174"/>
    </row>
    <row r="765" spans="1:16" x14ac:dyDescent="0.25">
      <c r="A765" s="70"/>
      <c r="B765" s="92"/>
      <c r="C765" s="90"/>
      <c r="D765" s="87"/>
      <c r="E765" s="87"/>
      <c r="F765" s="87"/>
      <c r="G765" s="87"/>
      <c r="P765" s="174"/>
    </row>
    <row r="766" spans="1:16" x14ac:dyDescent="0.25">
      <c r="A766" s="70"/>
      <c r="B766" s="92"/>
      <c r="C766" s="90"/>
      <c r="D766" s="87"/>
      <c r="E766" s="87"/>
      <c r="F766" s="87"/>
      <c r="G766" s="87"/>
      <c r="P766" s="174"/>
    </row>
    <row r="767" spans="1:16" x14ac:dyDescent="0.25">
      <c r="A767" s="70"/>
      <c r="B767" s="92"/>
      <c r="C767" s="90"/>
      <c r="D767" s="87"/>
      <c r="E767" s="87"/>
      <c r="F767" s="87"/>
      <c r="G767" s="87"/>
      <c r="P767" s="174"/>
    </row>
    <row r="768" spans="1:16" x14ac:dyDescent="0.25">
      <c r="A768" s="70"/>
      <c r="B768" s="92"/>
      <c r="C768" s="90"/>
      <c r="D768" s="87"/>
      <c r="E768" s="87"/>
      <c r="F768" s="87"/>
      <c r="G768" s="87"/>
      <c r="P768" s="174"/>
    </row>
    <row r="769" spans="1:16" x14ac:dyDescent="0.25">
      <c r="A769" s="70"/>
      <c r="B769" s="92"/>
      <c r="C769" s="90"/>
      <c r="D769" s="87"/>
      <c r="E769" s="87"/>
      <c r="F769" s="87"/>
      <c r="G769" s="87"/>
      <c r="P769" s="174"/>
    </row>
    <row r="770" spans="1:16" x14ac:dyDescent="0.25">
      <c r="P770" s="174"/>
    </row>
    <row r="771" spans="1:16" x14ac:dyDescent="0.25">
      <c r="P771" s="174"/>
    </row>
    <row r="772" spans="1:16" x14ac:dyDescent="0.25">
      <c r="P772" s="174"/>
    </row>
    <row r="773" spans="1:16" x14ac:dyDescent="0.25">
      <c r="A773" s="70"/>
      <c r="B773" s="92"/>
      <c r="C773" s="90"/>
      <c r="D773" s="87"/>
      <c r="E773" s="87"/>
      <c r="F773" s="87"/>
      <c r="G773" s="87"/>
      <c r="P773" s="174"/>
    </row>
    <row r="774" spans="1:16" x14ac:dyDescent="0.25">
      <c r="A774" s="70"/>
      <c r="B774" s="92"/>
      <c r="C774" s="90"/>
      <c r="D774" s="87"/>
      <c r="E774" s="87"/>
      <c r="F774" s="87"/>
      <c r="G774" s="87"/>
      <c r="P774" s="174"/>
    </row>
    <row r="775" spans="1:16" x14ac:dyDescent="0.25">
      <c r="A775" s="70"/>
      <c r="D775" s="87"/>
      <c r="E775" s="87"/>
      <c r="F775" s="87"/>
      <c r="G775" s="87"/>
      <c r="P775" s="174"/>
    </row>
    <row r="776" spans="1:16" x14ac:dyDescent="0.25">
      <c r="A776" s="70"/>
      <c r="D776" s="87"/>
      <c r="E776" s="87"/>
      <c r="F776" s="87"/>
      <c r="G776" s="87"/>
      <c r="P776" s="174"/>
    </row>
    <row r="777" spans="1:16" x14ac:dyDescent="0.25">
      <c r="A777" s="70"/>
      <c r="D777" s="87"/>
      <c r="E777" s="87"/>
      <c r="F777" s="87"/>
      <c r="G777" s="87"/>
      <c r="P777" s="174"/>
    </row>
    <row r="778" spans="1:16" x14ac:dyDescent="0.25">
      <c r="A778" s="70"/>
      <c r="B778" s="92"/>
      <c r="C778" s="90"/>
      <c r="D778" s="87"/>
      <c r="E778" s="87"/>
      <c r="F778" s="87"/>
      <c r="P778" s="174"/>
    </row>
    <row r="779" spans="1:16" x14ac:dyDescent="0.25">
      <c r="A779" s="70"/>
      <c r="B779" s="92"/>
      <c r="C779" s="90"/>
      <c r="D779" s="87"/>
      <c r="E779" s="87"/>
      <c r="F779" s="87"/>
      <c r="P779" s="174"/>
    </row>
    <row r="780" spans="1:16" x14ac:dyDescent="0.25">
      <c r="A780" s="70"/>
      <c r="B780" s="92"/>
      <c r="C780" s="90"/>
      <c r="D780" s="87"/>
      <c r="E780" s="87"/>
      <c r="F780" s="87"/>
      <c r="P780" s="174"/>
    </row>
    <row r="781" spans="1:16" x14ac:dyDescent="0.25">
      <c r="A781" s="70"/>
      <c r="B781" s="92"/>
      <c r="C781" s="90"/>
      <c r="D781" s="87"/>
      <c r="E781" s="87"/>
      <c r="F781" s="87"/>
      <c r="P781" s="174"/>
    </row>
    <row r="782" spans="1:16" x14ac:dyDescent="0.25">
      <c r="A782" s="70"/>
      <c r="B782" s="92"/>
      <c r="C782" s="90"/>
      <c r="D782" s="87"/>
      <c r="E782" s="87"/>
      <c r="F782" s="87"/>
      <c r="P782" s="174"/>
    </row>
    <row r="783" spans="1:16" x14ac:dyDescent="0.25">
      <c r="A783" s="70"/>
      <c r="B783" s="92"/>
      <c r="C783" s="90"/>
      <c r="D783" s="87"/>
      <c r="E783" s="87"/>
      <c r="F783" s="87"/>
      <c r="P783" s="174"/>
    </row>
    <row r="784" spans="1:16" x14ac:dyDescent="0.25">
      <c r="P784" s="174"/>
    </row>
    <row r="785" spans="1:16" x14ac:dyDescent="0.25">
      <c r="P785" s="174"/>
    </row>
    <row r="786" spans="1:16" x14ac:dyDescent="0.25">
      <c r="P786" s="174"/>
    </row>
    <row r="787" spans="1:16" x14ac:dyDescent="0.25">
      <c r="P787" s="174"/>
    </row>
    <row r="788" spans="1:16" x14ac:dyDescent="0.25">
      <c r="P788" s="174"/>
    </row>
    <row r="789" spans="1:16" x14ac:dyDescent="0.25">
      <c r="P789" s="174"/>
    </row>
    <row r="790" spans="1:16" x14ac:dyDescent="0.25">
      <c r="A790" s="70"/>
      <c r="B790" s="92"/>
      <c r="C790" s="90"/>
      <c r="D790" s="87"/>
      <c r="E790" s="87"/>
      <c r="F790" s="87"/>
      <c r="G790" s="87"/>
      <c r="P790" s="174"/>
    </row>
    <row r="791" spans="1:16" x14ac:dyDescent="0.25">
      <c r="A791" s="70"/>
      <c r="B791" s="92"/>
      <c r="C791" s="90"/>
      <c r="D791" s="87"/>
      <c r="E791" s="87"/>
      <c r="F791" s="87"/>
      <c r="G791" s="87"/>
      <c r="P791" s="174"/>
    </row>
    <row r="792" spans="1:16" x14ac:dyDescent="0.25">
      <c r="A792" s="70"/>
      <c r="B792" s="92"/>
      <c r="C792" s="90"/>
      <c r="D792" s="87"/>
      <c r="E792" s="87"/>
      <c r="F792" s="87"/>
      <c r="G792" s="87"/>
      <c r="P792" s="174"/>
    </row>
    <row r="793" spans="1:16" x14ac:dyDescent="0.25">
      <c r="A793" s="70"/>
      <c r="B793" s="92"/>
      <c r="C793" s="90"/>
      <c r="D793" s="87"/>
      <c r="E793" s="87"/>
      <c r="F793" s="87"/>
      <c r="G793" s="87"/>
      <c r="P793" s="174"/>
    </row>
    <row r="794" spans="1:16" x14ac:dyDescent="0.25">
      <c r="A794" s="70"/>
      <c r="B794" s="92"/>
      <c r="C794" s="90"/>
      <c r="D794" s="87"/>
      <c r="E794" s="87"/>
      <c r="F794" s="87"/>
      <c r="P794" s="174"/>
    </row>
    <row r="795" spans="1:16" x14ac:dyDescent="0.25">
      <c r="P795" s="174"/>
    </row>
    <row r="796" spans="1:16" x14ac:dyDescent="0.25">
      <c r="P796" s="174"/>
    </row>
    <row r="797" spans="1:16" x14ac:dyDescent="0.25">
      <c r="P797" s="174"/>
    </row>
    <row r="798" spans="1:16" x14ac:dyDescent="0.25">
      <c r="P798" s="174"/>
    </row>
    <row r="799" spans="1:16" x14ac:dyDescent="0.25">
      <c r="P799" s="174"/>
    </row>
    <row r="800" spans="1:16" x14ac:dyDescent="0.25">
      <c r="P800" s="174"/>
    </row>
    <row r="801" spans="1:16" x14ac:dyDescent="0.25">
      <c r="P801" s="174"/>
    </row>
    <row r="802" spans="1:16" x14ac:dyDescent="0.25">
      <c r="P802" s="174"/>
    </row>
    <row r="803" spans="1:16" x14ac:dyDescent="0.25">
      <c r="P803" s="174"/>
    </row>
    <row r="804" spans="1:16" x14ac:dyDescent="0.25">
      <c r="A804" s="70"/>
      <c r="D804" s="87"/>
      <c r="E804" s="87"/>
      <c r="F804" s="87"/>
      <c r="G804" s="87"/>
      <c r="P804" s="174"/>
    </row>
    <row r="805" spans="1:16" x14ac:dyDescent="0.25">
      <c r="A805" s="70"/>
      <c r="D805" s="87"/>
      <c r="E805" s="87"/>
      <c r="F805" s="87"/>
      <c r="G805" s="87"/>
      <c r="P805" s="174"/>
    </row>
    <row r="806" spans="1:16" x14ac:dyDescent="0.25">
      <c r="A806" s="70"/>
      <c r="D806" s="87"/>
      <c r="E806" s="87"/>
      <c r="F806" s="87"/>
      <c r="G806" s="87"/>
      <c r="P806" s="174"/>
    </row>
    <row r="807" spans="1:16" x14ac:dyDescent="0.25">
      <c r="A807" s="70"/>
      <c r="D807" s="87"/>
      <c r="E807" s="87"/>
      <c r="F807" s="87"/>
      <c r="G807" s="87"/>
      <c r="P807" s="174"/>
    </row>
    <row r="808" spans="1:16" x14ac:dyDescent="0.25">
      <c r="A808" s="70"/>
      <c r="B808" s="92"/>
      <c r="C808" s="90"/>
      <c r="D808" s="87"/>
      <c r="E808" s="87"/>
      <c r="F808" s="87"/>
      <c r="P808" s="174"/>
    </row>
    <row r="809" spans="1:16" x14ac:dyDescent="0.25">
      <c r="P809" s="174"/>
    </row>
    <row r="810" spans="1:16" x14ac:dyDescent="0.25">
      <c r="P810" s="174"/>
    </row>
    <row r="811" spans="1:16" x14ac:dyDescent="0.25">
      <c r="P811" s="174"/>
    </row>
    <row r="812" spans="1:16" x14ac:dyDescent="0.25">
      <c r="A812" s="70"/>
      <c r="D812" s="87"/>
      <c r="E812" s="87"/>
      <c r="F812" s="87"/>
      <c r="G812" s="87"/>
      <c r="P812" s="174"/>
    </row>
    <row r="813" spans="1:16" x14ac:dyDescent="0.25">
      <c r="A813" s="70"/>
      <c r="D813" s="87"/>
      <c r="E813" s="87"/>
      <c r="F813" s="87"/>
      <c r="G813" s="87"/>
      <c r="P813" s="174"/>
    </row>
    <row r="814" spans="1:16" x14ac:dyDescent="0.25">
      <c r="A814" s="70"/>
      <c r="B814" s="92"/>
      <c r="C814" s="90"/>
      <c r="D814" s="87"/>
      <c r="E814" s="87"/>
      <c r="F814" s="87"/>
      <c r="P814" s="174"/>
    </row>
    <row r="815" spans="1:16" x14ac:dyDescent="0.25">
      <c r="A815" s="70"/>
      <c r="D815" s="87"/>
      <c r="E815" s="87"/>
      <c r="F815" s="87"/>
      <c r="G815" s="87"/>
      <c r="P815" s="174"/>
    </row>
    <row r="816" spans="1:16" x14ac:dyDescent="0.25">
      <c r="A816" s="70"/>
      <c r="D816" s="87"/>
      <c r="E816" s="87"/>
      <c r="F816" s="87"/>
      <c r="G816" s="87"/>
      <c r="P816" s="174"/>
    </row>
    <row r="817" spans="1:16" x14ac:dyDescent="0.25">
      <c r="A817" s="70"/>
      <c r="E817" s="87"/>
      <c r="F817" s="87"/>
      <c r="P817" s="174"/>
    </row>
    <row r="818" spans="1:16" x14ac:dyDescent="0.25">
      <c r="A818" s="70"/>
      <c r="B818" s="92"/>
      <c r="C818" s="90"/>
      <c r="D818" s="87"/>
      <c r="E818" s="87"/>
      <c r="F818" s="87"/>
      <c r="P818" s="174"/>
    </row>
    <row r="819" spans="1:16" x14ac:dyDescent="0.25">
      <c r="A819" s="70"/>
      <c r="B819" s="92"/>
      <c r="C819" s="90"/>
      <c r="D819" s="87"/>
      <c r="E819" s="87"/>
      <c r="F819" s="87"/>
      <c r="P819" s="174"/>
    </row>
    <row r="820" spans="1:16" x14ac:dyDescent="0.25">
      <c r="A820" s="70"/>
      <c r="B820" s="92"/>
      <c r="C820" s="90"/>
      <c r="D820" s="87"/>
      <c r="E820" s="87"/>
      <c r="F820" s="87"/>
      <c r="P820" s="174"/>
    </row>
    <row r="821" spans="1:16" x14ac:dyDescent="0.25">
      <c r="A821" s="70"/>
      <c r="B821" s="92"/>
      <c r="C821" s="90"/>
      <c r="D821" s="87"/>
      <c r="E821" s="87"/>
      <c r="F821" s="87"/>
      <c r="P821" s="174"/>
    </row>
    <row r="822" spans="1:16" x14ac:dyDescent="0.25">
      <c r="A822" s="70"/>
      <c r="B822" s="92"/>
      <c r="C822" s="90"/>
      <c r="D822" s="87"/>
      <c r="E822" s="87"/>
      <c r="F822" s="87"/>
      <c r="P822" s="174"/>
    </row>
    <row r="823" spans="1:16" x14ac:dyDescent="0.25">
      <c r="A823" s="70"/>
      <c r="B823" s="92"/>
      <c r="C823" s="90"/>
      <c r="D823" s="87"/>
      <c r="E823" s="87"/>
      <c r="F823" s="87"/>
      <c r="P823" s="174"/>
    </row>
    <row r="824" spans="1:16" x14ac:dyDescent="0.25">
      <c r="A824" s="70"/>
      <c r="E824" s="87"/>
      <c r="F824" s="87"/>
      <c r="P824" s="174"/>
    </row>
    <row r="825" spans="1:16" x14ac:dyDescent="0.25">
      <c r="A825" s="70"/>
      <c r="E825" s="87"/>
      <c r="F825" s="87"/>
      <c r="P825" s="174"/>
    </row>
    <row r="826" spans="1:16" x14ac:dyDescent="0.25">
      <c r="A826" s="70"/>
      <c r="E826" s="87"/>
      <c r="F826" s="87"/>
      <c r="P826" s="174"/>
    </row>
    <row r="827" spans="1:16" x14ac:dyDescent="0.25">
      <c r="A827" s="70"/>
      <c r="E827" s="87"/>
      <c r="F827" s="87"/>
      <c r="P827" s="174"/>
    </row>
    <row r="828" spans="1:16" x14ac:dyDescent="0.25">
      <c r="A828" s="70"/>
      <c r="E828" s="87"/>
      <c r="F828" s="87"/>
      <c r="P828" s="174"/>
    </row>
    <row r="829" spans="1:16" x14ac:dyDescent="0.25">
      <c r="A829" s="70"/>
      <c r="E829" s="87"/>
      <c r="F829" s="87"/>
      <c r="P829" s="174"/>
    </row>
    <row r="830" spans="1:16" x14ac:dyDescent="0.25">
      <c r="A830" s="70"/>
      <c r="B830" s="92"/>
      <c r="C830" s="90"/>
      <c r="D830" s="87"/>
      <c r="E830" s="87"/>
      <c r="F830" s="87"/>
      <c r="P830" s="174"/>
    </row>
    <row r="831" spans="1:16" x14ac:dyDescent="0.25">
      <c r="A831" s="70"/>
      <c r="B831" s="92"/>
      <c r="C831" s="90"/>
      <c r="D831" s="87"/>
      <c r="E831" s="87"/>
      <c r="F831" s="87"/>
      <c r="P831" s="174"/>
    </row>
    <row r="832" spans="1:16" x14ac:dyDescent="0.25">
      <c r="P832" s="174"/>
    </row>
    <row r="833" spans="1:16" x14ac:dyDescent="0.25">
      <c r="P833" s="174"/>
    </row>
    <row r="834" spans="1:16" x14ac:dyDescent="0.25">
      <c r="P834" s="174"/>
    </row>
    <row r="835" spans="1:16" x14ac:dyDescent="0.25">
      <c r="P835" s="174"/>
    </row>
    <row r="836" spans="1:16" x14ac:dyDescent="0.25">
      <c r="P836" s="174"/>
    </row>
    <row r="837" spans="1:16" x14ac:dyDescent="0.25">
      <c r="P837" s="174"/>
    </row>
    <row r="838" spans="1:16" x14ac:dyDescent="0.25">
      <c r="A838" s="70"/>
      <c r="B838" s="92"/>
      <c r="C838" s="90"/>
      <c r="D838" s="87"/>
      <c r="E838" s="87"/>
      <c r="F838" s="87"/>
      <c r="G838" s="87"/>
      <c r="P838" s="174"/>
    </row>
    <row r="839" spans="1:16" x14ac:dyDescent="0.25">
      <c r="A839" s="70"/>
      <c r="B839" s="92"/>
      <c r="C839" s="90"/>
      <c r="D839" s="87"/>
      <c r="E839" s="87"/>
      <c r="F839" s="87"/>
      <c r="G839" s="87"/>
      <c r="P839" s="174"/>
    </row>
    <row r="840" spans="1:16" x14ac:dyDescent="0.25">
      <c r="A840" s="70"/>
      <c r="B840" s="92"/>
      <c r="C840" s="90"/>
      <c r="D840" s="87"/>
      <c r="E840" s="87"/>
      <c r="F840" s="87"/>
      <c r="G840" s="87"/>
      <c r="P840" s="174"/>
    </row>
    <row r="841" spans="1:16" x14ac:dyDescent="0.25">
      <c r="A841" s="70"/>
      <c r="B841" s="92"/>
      <c r="C841" s="90"/>
      <c r="D841" s="87"/>
      <c r="E841" s="87"/>
      <c r="F841" s="87"/>
      <c r="G841" s="87"/>
      <c r="P841" s="174"/>
    </row>
    <row r="842" spans="1:16" x14ac:dyDescent="0.25">
      <c r="A842" s="70"/>
      <c r="B842" s="92"/>
      <c r="C842" s="90"/>
      <c r="D842" s="87"/>
      <c r="E842" s="87"/>
      <c r="F842" s="87"/>
      <c r="G842" s="87"/>
      <c r="P842" s="174"/>
    </row>
    <row r="843" spans="1:16" x14ac:dyDescent="0.25">
      <c r="P843" s="174"/>
    </row>
    <row r="844" spans="1:16" x14ac:dyDescent="0.25">
      <c r="C844" s="90"/>
      <c r="P844" s="174"/>
    </row>
    <row r="845" spans="1:16" x14ac:dyDescent="0.25">
      <c r="P845" s="174"/>
    </row>
    <row r="846" spans="1:16" x14ac:dyDescent="0.25">
      <c r="P846" s="174"/>
    </row>
    <row r="847" spans="1:16" x14ac:dyDescent="0.25">
      <c r="P847" s="174"/>
    </row>
    <row r="848" spans="1:16" x14ac:dyDescent="0.25">
      <c r="P848" s="174"/>
    </row>
    <row r="849" spans="1:16" x14ac:dyDescent="0.25">
      <c r="P849" s="174"/>
    </row>
    <row r="850" spans="1:16" x14ac:dyDescent="0.25">
      <c r="P850" s="174"/>
    </row>
    <row r="851" spans="1:16" x14ac:dyDescent="0.25">
      <c r="A851" s="70"/>
      <c r="D851" s="87"/>
      <c r="E851" s="87"/>
      <c r="F851" s="87"/>
      <c r="G851" s="87"/>
      <c r="P851" s="174"/>
    </row>
    <row r="852" spans="1:16" x14ac:dyDescent="0.25">
      <c r="A852" s="70"/>
      <c r="D852" s="87"/>
      <c r="E852" s="87"/>
      <c r="F852" s="87"/>
      <c r="G852" s="87"/>
      <c r="P852" s="174"/>
    </row>
    <row r="853" spans="1:16" x14ac:dyDescent="0.25">
      <c r="A853" s="70"/>
      <c r="D853" s="87"/>
      <c r="E853" s="87"/>
      <c r="F853" s="87"/>
      <c r="G853" s="87"/>
      <c r="P853" s="174"/>
    </row>
    <row r="854" spans="1:16" x14ac:dyDescent="0.25">
      <c r="A854" s="70"/>
      <c r="D854" s="87"/>
      <c r="E854" s="87"/>
      <c r="F854" s="87"/>
      <c r="G854" s="87"/>
      <c r="P854" s="174"/>
    </row>
    <row r="855" spans="1:16" x14ac:dyDescent="0.25">
      <c r="A855" s="70"/>
      <c r="D855" s="87"/>
      <c r="E855" s="87"/>
      <c r="F855" s="87"/>
      <c r="G855" s="87"/>
      <c r="P855" s="174"/>
    </row>
    <row r="856" spans="1:16" x14ac:dyDescent="0.25">
      <c r="P856" s="174"/>
    </row>
    <row r="857" spans="1:16" x14ac:dyDescent="0.25">
      <c r="P857" s="174"/>
    </row>
    <row r="858" spans="1:16" x14ac:dyDescent="0.25">
      <c r="P858" s="174"/>
    </row>
    <row r="859" spans="1:16" x14ac:dyDescent="0.25">
      <c r="A859" s="70"/>
      <c r="B859" s="92"/>
      <c r="C859" s="90"/>
      <c r="D859" s="87"/>
      <c r="E859" s="87"/>
      <c r="F859" s="87"/>
      <c r="G859" s="87"/>
      <c r="P859" s="174"/>
    </row>
    <row r="860" spans="1:16" x14ac:dyDescent="0.25">
      <c r="A860" s="70"/>
      <c r="B860" s="92"/>
      <c r="C860" s="90"/>
      <c r="D860" s="87"/>
      <c r="E860" s="87"/>
      <c r="F860" s="87"/>
      <c r="G860" s="87"/>
      <c r="P860" s="174"/>
    </row>
    <row r="861" spans="1:16" x14ac:dyDescent="0.25">
      <c r="A861" s="70"/>
      <c r="D861" s="87"/>
      <c r="E861" s="87"/>
      <c r="F861" s="87"/>
      <c r="G861" s="87"/>
      <c r="P861" s="174"/>
    </row>
    <row r="862" spans="1:16" x14ac:dyDescent="0.25">
      <c r="A862" s="70"/>
      <c r="D862" s="87"/>
      <c r="E862" s="87"/>
      <c r="F862" s="87"/>
      <c r="G862" s="87"/>
      <c r="P862" s="174"/>
    </row>
    <row r="863" spans="1:16" x14ac:dyDescent="0.25">
      <c r="A863" s="70"/>
      <c r="D863" s="87"/>
      <c r="E863" s="87"/>
      <c r="F863" s="87"/>
      <c r="G863" s="87"/>
      <c r="P863" s="174"/>
    </row>
    <row r="864" spans="1:16" x14ac:dyDescent="0.25">
      <c r="A864" s="70"/>
      <c r="D864" s="87"/>
      <c r="E864" s="87"/>
      <c r="F864" s="87"/>
      <c r="G864" s="87"/>
      <c r="P864" s="174"/>
    </row>
    <row r="865" spans="1:16" x14ac:dyDescent="0.25">
      <c r="A865" s="70"/>
      <c r="D865" s="87"/>
      <c r="E865" s="87"/>
      <c r="F865" s="87"/>
      <c r="G865" s="87"/>
      <c r="P865" s="174"/>
    </row>
    <row r="866" spans="1:16" x14ac:dyDescent="0.25">
      <c r="A866" s="70"/>
      <c r="E866" s="87"/>
      <c r="F866" s="87"/>
      <c r="P866" s="174"/>
    </row>
    <row r="867" spans="1:16" x14ac:dyDescent="0.25">
      <c r="A867" s="70"/>
      <c r="E867" s="87"/>
      <c r="F867" s="87"/>
      <c r="P867" s="174"/>
    </row>
    <row r="868" spans="1:16" x14ac:dyDescent="0.25">
      <c r="A868" s="70"/>
      <c r="E868" s="87"/>
      <c r="F868" s="87"/>
      <c r="P868" s="174"/>
    </row>
    <row r="869" spans="1:16" x14ac:dyDescent="0.25">
      <c r="A869" s="70"/>
      <c r="E869" s="87"/>
      <c r="F869" s="87"/>
      <c r="P869" s="174"/>
    </row>
    <row r="870" spans="1:16" x14ac:dyDescent="0.25">
      <c r="A870" s="70"/>
      <c r="E870" s="87"/>
      <c r="F870" s="87"/>
      <c r="P870" s="174"/>
    </row>
    <row r="871" spans="1:16" x14ac:dyDescent="0.25">
      <c r="A871" s="70"/>
      <c r="E871" s="87"/>
      <c r="F871" s="87"/>
      <c r="P871" s="174"/>
    </row>
    <row r="872" spans="1:16" x14ac:dyDescent="0.25">
      <c r="A872" s="70"/>
      <c r="E872" s="87"/>
      <c r="F872" s="87"/>
      <c r="P872" s="174"/>
    </row>
    <row r="873" spans="1:16" x14ac:dyDescent="0.25">
      <c r="A873" s="70"/>
      <c r="E873" s="87"/>
      <c r="F873" s="87"/>
      <c r="P873" s="174"/>
    </row>
    <row r="874" spans="1:16" x14ac:dyDescent="0.25">
      <c r="A874" s="70"/>
      <c r="E874" s="87"/>
      <c r="F874" s="87"/>
      <c r="P874" s="174"/>
    </row>
    <row r="875" spans="1:16" x14ac:dyDescent="0.25">
      <c r="A875" s="70"/>
      <c r="E875" s="87"/>
      <c r="F875" s="87"/>
      <c r="P875" s="174"/>
    </row>
    <row r="876" spans="1:16" x14ac:dyDescent="0.25">
      <c r="A876" s="70"/>
      <c r="E876" s="87"/>
      <c r="F876" s="87"/>
      <c r="P876" s="174"/>
    </row>
    <row r="877" spans="1:16" x14ac:dyDescent="0.25">
      <c r="A877" s="70"/>
      <c r="E877" s="87"/>
      <c r="F877" s="87"/>
      <c r="P877" s="174"/>
    </row>
    <row r="878" spans="1:16" x14ac:dyDescent="0.25">
      <c r="A878" s="70"/>
      <c r="B878" s="92"/>
      <c r="C878" s="90"/>
      <c r="D878" s="87"/>
      <c r="E878" s="87"/>
      <c r="F878" s="87"/>
      <c r="P878" s="174"/>
    </row>
    <row r="879" spans="1:16" x14ac:dyDescent="0.25">
      <c r="A879" s="70"/>
      <c r="B879" s="92"/>
      <c r="C879" s="90"/>
      <c r="D879" s="87"/>
      <c r="E879" s="87"/>
      <c r="F879" s="87"/>
      <c r="P879" s="174"/>
    </row>
    <row r="880" spans="1:16" x14ac:dyDescent="0.25">
      <c r="P880" s="174"/>
    </row>
    <row r="881" spans="1:16" x14ac:dyDescent="0.25">
      <c r="P881" s="174"/>
    </row>
    <row r="882" spans="1:16" x14ac:dyDescent="0.25">
      <c r="P882" s="174"/>
    </row>
    <row r="883" spans="1:16" x14ac:dyDescent="0.25">
      <c r="P883" s="174"/>
    </row>
    <row r="884" spans="1:16" x14ac:dyDescent="0.25">
      <c r="P884" s="174"/>
    </row>
    <row r="885" spans="1:16" x14ac:dyDescent="0.25">
      <c r="P885" s="174"/>
    </row>
    <row r="886" spans="1:16" x14ac:dyDescent="0.25">
      <c r="A886" s="70"/>
      <c r="B886" s="92"/>
      <c r="C886" s="90"/>
      <c r="D886" s="87"/>
      <c r="E886" s="87"/>
      <c r="F886" s="87"/>
      <c r="G886" s="87"/>
      <c r="P886" s="174"/>
    </row>
    <row r="887" spans="1:16" x14ac:dyDescent="0.25">
      <c r="A887" s="70"/>
      <c r="B887" s="92"/>
      <c r="C887" s="90"/>
      <c r="D887" s="87"/>
      <c r="E887" s="87"/>
      <c r="F887" s="87"/>
      <c r="G887" s="87"/>
      <c r="P887" s="174"/>
    </row>
    <row r="888" spans="1:16" x14ac:dyDescent="0.25">
      <c r="A888" s="70"/>
      <c r="B888" s="92"/>
      <c r="C888" s="90"/>
      <c r="D888" s="87"/>
      <c r="E888" s="87"/>
      <c r="F888" s="87"/>
      <c r="G888" s="87"/>
      <c r="P888" s="174"/>
    </row>
    <row r="889" spans="1:16" x14ac:dyDescent="0.25">
      <c r="A889" s="70"/>
      <c r="B889" s="92"/>
      <c r="C889" s="90"/>
      <c r="D889" s="87"/>
      <c r="E889" s="87"/>
      <c r="F889" s="87"/>
      <c r="G889" s="87"/>
      <c r="P889" s="174"/>
    </row>
    <row r="890" spans="1:16" x14ac:dyDescent="0.25">
      <c r="P890" s="174"/>
    </row>
    <row r="891" spans="1:16" x14ac:dyDescent="0.25">
      <c r="A891" s="70"/>
      <c r="P891" s="174"/>
    </row>
    <row r="892" spans="1:16" x14ac:dyDescent="0.25">
      <c r="C892" s="90"/>
      <c r="P892" s="174"/>
    </row>
    <row r="893" spans="1:16" x14ac:dyDescent="0.25">
      <c r="C893" s="90"/>
      <c r="P893" s="174"/>
    </row>
    <row r="894" spans="1:16" x14ac:dyDescent="0.25">
      <c r="C894" s="90"/>
      <c r="P894" s="174"/>
    </row>
    <row r="901" spans="1:16" x14ac:dyDescent="0.25">
      <c r="A901" s="70"/>
      <c r="D901" s="87"/>
      <c r="E901" s="87"/>
      <c r="F901" s="87"/>
      <c r="G901" s="87"/>
    </row>
    <row r="902" spans="1:16" x14ac:dyDescent="0.25">
      <c r="A902" s="70"/>
      <c r="D902" s="87"/>
      <c r="E902" s="87"/>
      <c r="F902" s="87"/>
      <c r="G902" s="87"/>
    </row>
    <row r="903" spans="1:16" x14ac:dyDescent="0.25">
      <c r="A903" s="70"/>
      <c r="D903" s="87"/>
      <c r="E903" s="87"/>
      <c r="F903" s="87"/>
      <c r="G903" s="87"/>
    </row>
    <row r="904" spans="1:16" x14ac:dyDescent="0.25">
      <c r="A904" s="70"/>
      <c r="D904" s="87"/>
      <c r="E904" s="87"/>
      <c r="F904" s="87"/>
      <c r="G904" s="87"/>
    </row>
    <row r="905" spans="1:16" x14ac:dyDescent="0.25">
      <c r="H905" s="50"/>
      <c r="I905" s="50"/>
      <c r="J905" s="50"/>
      <c r="K905" s="50"/>
      <c r="L905" s="50"/>
      <c r="M905" s="50"/>
      <c r="N905" s="50"/>
      <c r="O905" s="50"/>
      <c r="P905" s="215"/>
    </row>
    <row r="906" spans="1:16" x14ac:dyDescent="0.25">
      <c r="A906" s="70"/>
      <c r="H906" s="50"/>
      <c r="I906" s="50"/>
      <c r="J906" s="50"/>
      <c r="K906" s="50"/>
      <c r="L906" s="50"/>
      <c r="M906" s="50"/>
      <c r="N906" s="50"/>
      <c r="O906" s="50"/>
      <c r="P906" s="215"/>
    </row>
    <row r="907" spans="1:16" x14ac:dyDescent="0.25">
      <c r="H907" s="50"/>
      <c r="I907" s="50"/>
      <c r="J907" s="50"/>
      <c r="K907" s="50"/>
      <c r="L907" s="50"/>
      <c r="M907" s="50"/>
      <c r="N907" s="50"/>
      <c r="O907" s="50"/>
      <c r="P907" s="215"/>
    </row>
    <row r="908" spans="1:16" x14ac:dyDescent="0.25">
      <c r="H908" s="50"/>
      <c r="I908" s="50"/>
      <c r="J908" s="50"/>
      <c r="K908" s="50"/>
      <c r="L908" s="50"/>
      <c r="M908" s="50"/>
      <c r="N908" s="50"/>
      <c r="O908" s="50"/>
      <c r="P908" s="215"/>
    </row>
    <row r="909" spans="1:16" x14ac:dyDescent="0.25">
      <c r="H909" s="50"/>
      <c r="I909" s="50"/>
      <c r="J909" s="50"/>
      <c r="K909" s="50"/>
      <c r="L909" s="50"/>
      <c r="M909" s="50"/>
      <c r="N909" s="50"/>
      <c r="O909" s="50"/>
      <c r="P909" s="215"/>
    </row>
    <row r="910" spans="1:16" x14ac:dyDescent="0.25">
      <c r="H910" s="50"/>
      <c r="I910" s="50"/>
      <c r="J910" s="50"/>
      <c r="K910" s="50"/>
      <c r="L910" s="50"/>
      <c r="M910" s="50"/>
      <c r="N910" s="50"/>
      <c r="O910" s="50"/>
      <c r="P910" s="215"/>
    </row>
    <row r="911" spans="1:16" x14ac:dyDescent="0.25">
      <c r="A911" s="70"/>
      <c r="D911" s="87"/>
      <c r="E911" s="87"/>
      <c r="F911" s="87"/>
      <c r="G911" s="87"/>
      <c r="H911" s="50"/>
      <c r="I911" s="50"/>
      <c r="J911" s="50"/>
      <c r="K911" s="50"/>
      <c r="L911" s="50"/>
      <c r="M911" s="50"/>
      <c r="N911" s="50"/>
      <c r="O911" s="50"/>
      <c r="P911" s="215"/>
    </row>
    <row r="912" spans="1:16" x14ac:dyDescent="0.25">
      <c r="H912" s="50"/>
      <c r="I912" s="50"/>
      <c r="J912" s="50"/>
      <c r="K912" s="50"/>
      <c r="L912" s="50"/>
      <c r="M912" s="50"/>
      <c r="N912" s="50"/>
      <c r="O912" s="50"/>
      <c r="P912" s="215"/>
    </row>
    <row r="913" spans="1:16" x14ac:dyDescent="0.25">
      <c r="A913" s="70"/>
      <c r="H913" s="50"/>
      <c r="I913" s="50"/>
      <c r="J913" s="50"/>
      <c r="K913" s="50"/>
      <c r="L913" s="50"/>
      <c r="M913" s="50"/>
      <c r="N913" s="50"/>
      <c r="O913" s="50"/>
      <c r="P913" s="215"/>
    </row>
    <row r="914" spans="1:16" x14ac:dyDescent="0.25">
      <c r="H914" s="50"/>
      <c r="I914" s="50"/>
      <c r="J914" s="50"/>
      <c r="K914" s="50"/>
      <c r="L914" s="50"/>
      <c r="M914" s="50"/>
      <c r="N914" s="50"/>
      <c r="O914" s="50"/>
      <c r="P914" s="215"/>
    </row>
    <row r="915" spans="1:16" x14ac:dyDescent="0.25">
      <c r="A915" s="70"/>
      <c r="B915" s="92"/>
      <c r="C915" s="90"/>
      <c r="D915" s="87"/>
      <c r="E915" s="87"/>
      <c r="F915" s="87"/>
      <c r="G915" s="87"/>
      <c r="H915" s="50"/>
      <c r="I915" s="50"/>
      <c r="J915" s="50"/>
      <c r="K915" s="50"/>
      <c r="L915" s="50"/>
      <c r="M915" s="50"/>
      <c r="N915" s="50"/>
      <c r="O915" s="50"/>
      <c r="P915" s="215"/>
    </row>
    <row r="916" spans="1:16" x14ac:dyDescent="0.25">
      <c r="H916" s="50"/>
      <c r="I916" s="50"/>
      <c r="J916" s="50"/>
      <c r="K916" s="50"/>
      <c r="L916" s="50"/>
      <c r="M916" s="50"/>
      <c r="N916" s="50"/>
      <c r="O916" s="50"/>
      <c r="P916" s="215"/>
    </row>
    <row r="917" spans="1:16" x14ac:dyDescent="0.25">
      <c r="A917" s="70"/>
      <c r="D917" s="87"/>
      <c r="E917" s="87"/>
      <c r="F917" s="87"/>
      <c r="G917" s="87"/>
      <c r="H917" s="50"/>
      <c r="I917" s="50"/>
      <c r="J917" s="50"/>
      <c r="K917" s="50"/>
      <c r="L917" s="50"/>
      <c r="M917" s="50"/>
      <c r="N917" s="50"/>
      <c r="O917" s="50"/>
      <c r="P917" s="215"/>
    </row>
    <row r="918" spans="1:16" x14ac:dyDescent="0.25">
      <c r="A918" s="70"/>
      <c r="D918" s="87"/>
      <c r="E918" s="87"/>
      <c r="F918" s="87"/>
      <c r="G918" s="87"/>
      <c r="H918" s="50"/>
      <c r="I918" s="50"/>
      <c r="J918" s="50"/>
      <c r="K918" s="50"/>
      <c r="L918" s="50"/>
      <c r="M918" s="50"/>
      <c r="N918" s="50"/>
      <c r="O918" s="50"/>
      <c r="P918" s="215"/>
    </row>
    <row r="919" spans="1:16" x14ac:dyDescent="0.25">
      <c r="A919" s="70"/>
      <c r="D919" s="87"/>
      <c r="E919" s="87"/>
      <c r="F919" s="87"/>
      <c r="G919" s="87"/>
      <c r="H919" s="50"/>
      <c r="I919" s="50"/>
      <c r="J919" s="50"/>
      <c r="K919" s="50"/>
      <c r="L919" s="50"/>
      <c r="M919" s="50"/>
      <c r="N919" s="50"/>
      <c r="O919" s="50"/>
      <c r="P919" s="215"/>
    </row>
    <row r="920" spans="1:16" x14ac:dyDescent="0.25">
      <c r="A920" s="70"/>
      <c r="D920" s="87"/>
      <c r="E920" s="87"/>
      <c r="F920" s="87"/>
      <c r="G920" s="87"/>
      <c r="H920" s="50"/>
      <c r="I920" s="50"/>
      <c r="J920" s="50"/>
      <c r="K920" s="50"/>
      <c r="L920" s="50"/>
      <c r="M920" s="50"/>
      <c r="N920" s="50"/>
      <c r="O920" s="50"/>
      <c r="P920" s="215"/>
    </row>
    <row r="921" spans="1:16" x14ac:dyDescent="0.25">
      <c r="A921" s="70"/>
      <c r="D921" s="87"/>
      <c r="E921" s="87"/>
      <c r="F921" s="87"/>
      <c r="G921" s="87"/>
      <c r="H921" s="50"/>
      <c r="I921" s="50"/>
      <c r="J921" s="50"/>
      <c r="K921" s="50"/>
      <c r="L921" s="50"/>
      <c r="M921" s="50"/>
      <c r="N921" s="50"/>
      <c r="O921" s="50"/>
      <c r="P921" s="215"/>
    </row>
    <row r="922" spans="1:16" x14ac:dyDescent="0.25">
      <c r="A922" s="70"/>
      <c r="D922" s="87"/>
      <c r="E922" s="87"/>
      <c r="F922" s="87"/>
      <c r="G922" s="87"/>
      <c r="H922" s="50"/>
      <c r="I922" s="50"/>
      <c r="J922" s="50"/>
      <c r="K922" s="50"/>
      <c r="L922" s="50"/>
      <c r="M922" s="50"/>
      <c r="N922" s="50"/>
      <c r="O922" s="50"/>
      <c r="P922" s="215"/>
    </row>
    <row r="923" spans="1:16" x14ac:dyDescent="0.25">
      <c r="A923" s="70"/>
      <c r="D923" s="87"/>
      <c r="E923" s="87"/>
      <c r="F923" s="87"/>
      <c r="G923" s="87"/>
      <c r="H923" s="50"/>
      <c r="I923" s="50"/>
      <c r="J923" s="50"/>
      <c r="K923" s="50"/>
      <c r="L923" s="50"/>
      <c r="M923" s="50"/>
      <c r="N923" s="50"/>
      <c r="O923" s="50"/>
      <c r="P923" s="215"/>
    </row>
    <row r="924" spans="1:16" x14ac:dyDescent="0.25">
      <c r="A924" s="70"/>
      <c r="D924" s="87"/>
      <c r="E924" s="87"/>
      <c r="F924" s="87"/>
      <c r="G924" s="87"/>
      <c r="H924" s="50"/>
      <c r="I924" s="50"/>
      <c r="J924" s="50"/>
      <c r="K924" s="50"/>
      <c r="L924" s="50"/>
      <c r="M924" s="50"/>
      <c r="N924" s="50"/>
      <c r="O924" s="50"/>
      <c r="P924" s="215"/>
    </row>
    <row r="925" spans="1:16" x14ac:dyDescent="0.25">
      <c r="A925" s="70"/>
      <c r="D925" s="87"/>
      <c r="E925" s="87"/>
      <c r="F925" s="87"/>
      <c r="G925" s="87"/>
      <c r="H925" s="50"/>
      <c r="I925" s="50"/>
      <c r="J925" s="50"/>
      <c r="K925" s="50"/>
      <c r="L925" s="50"/>
      <c r="M925" s="50"/>
      <c r="N925" s="50"/>
      <c r="O925" s="50"/>
      <c r="P925" s="215"/>
    </row>
    <row r="926" spans="1:16" x14ac:dyDescent="0.25">
      <c r="A926" s="70"/>
      <c r="B926" s="92"/>
      <c r="C926" s="90"/>
      <c r="D926" s="87"/>
      <c r="E926" s="87"/>
      <c r="F926" s="87"/>
      <c r="H926" s="50"/>
      <c r="I926" s="50"/>
      <c r="J926" s="50"/>
      <c r="K926" s="50"/>
      <c r="L926" s="50"/>
      <c r="M926" s="50"/>
      <c r="N926" s="50"/>
      <c r="O926" s="50"/>
      <c r="P926" s="215"/>
    </row>
    <row r="927" spans="1:16" x14ac:dyDescent="0.25">
      <c r="A927" s="70"/>
      <c r="B927" s="92"/>
      <c r="C927" s="90"/>
      <c r="D927" s="87"/>
      <c r="E927" s="87"/>
      <c r="F927" s="87"/>
      <c r="H927" s="50"/>
      <c r="I927" s="50"/>
      <c r="J927" s="50"/>
      <c r="K927" s="50"/>
      <c r="L927" s="50"/>
      <c r="M927" s="50"/>
      <c r="N927" s="50"/>
      <c r="O927" s="50"/>
      <c r="P927" s="215"/>
    </row>
    <row r="928" spans="1:16" x14ac:dyDescent="0.25">
      <c r="H928" s="50"/>
      <c r="I928" s="50"/>
      <c r="J928" s="50"/>
      <c r="K928" s="50"/>
      <c r="L928" s="50"/>
      <c r="M928" s="50"/>
      <c r="N928" s="50"/>
      <c r="O928" s="50"/>
      <c r="P928" s="215"/>
    </row>
    <row r="929" spans="1:16" x14ac:dyDescent="0.25">
      <c r="H929" s="50"/>
      <c r="I929" s="50"/>
      <c r="J929" s="50"/>
      <c r="K929" s="50"/>
      <c r="L929" s="50"/>
      <c r="M929" s="50"/>
      <c r="N929" s="50"/>
      <c r="O929" s="50"/>
      <c r="P929" s="215"/>
    </row>
    <row r="930" spans="1:16" x14ac:dyDescent="0.25">
      <c r="H930" s="50"/>
      <c r="I930" s="50"/>
      <c r="J930" s="50"/>
      <c r="K930" s="50"/>
      <c r="L930" s="50"/>
      <c r="M930" s="50"/>
      <c r="N930" s="50"/>
      <c r="O930" s="50"/>
      <c r="P930" s="215"/>
    </row>
    <row r="931" spans="1:16" x14ac:dyDescent="0.25">
      <c r="H931" s="50"/>
      <c r="I931" s="50"/>
      <c r="J931" s="50"/>
      <c r="K931" s="50"/>
      <c r="L931" s="50"/>
      <c r="M931" s="50"/>
      <c r="N931" s="50"/>
      <c r="O931" s="50"/>
      <c r="P931" s="215"/>
    </row>
    <row r="932" spans="1:16" x14ac:dyDescent="0.25">
      <c r="H932" s="50"/>
      <c r="I932" s="50"/>
      <c r="J932" s="50"/>
      <c r="K932" s="50"/>
      <c r="L932" s="50"/>
      <c r="M932" s="50"/>
      <c r="N932" s="50"/>
      <c r="O932" s="50"/>
      <c r="P932" s="215"/>
    </row>
    <row r="933" spans="1:16" x14ac:dyDescent="0.25">
      <c r="H933" s="50"/>
      <c r="I933" s="50"/>
      <c r="J933" s="50"/>
      <c r="K933" s="50"/>
      <c r="L933" s="50"/>
      <c r="M933" s="50"/>
      <c r="N933" s="50"/>
      <c r="O933" s="50"/>
      <c r="P933" s="215"/>
    </row>
    <row r="934" spans="1:16" x14ac:dyDescent="0.25">
      <c r="A934" s="70"/>
      <c r="B934" s="92"/>
      <c r="C934" s="90"/>
      <c r="D934" s="87"/>
      <c r="E934" s="87"/>
      <c r="F934" s="87"/>
      <c r="G934" s="87"/>
      <c r="H934" s="50"/>
      <c r="I934" s="50"/>
      <c r="J934" s="50"/>
      <c r="K934" s="50"/>
      <c r="L934" s="50"/>
      <c r="M934" s="50"/>
      <c r="N934" s="50"/>
      <c r="O934" s="50"/>
      <c r="P934" s="215"/>
    </row>
    <row r="935" spans="1:16" x14ac:dyDescent="0.25">
      <c r="A935" s="70"/>
      <c r="B935" s="92"/>
      <c r="C935" s="90"/>
      <c r="D935" s="87"/>
      <c r="E935" s="87"/>
      <c r="F935" s="87"/>
      <c r="G935" s="87"/>
      <c r="H935" s="50"/>
      <c r="I935" s="50"/>
      <c r="J935" s="50"/>
      <c r="K935" s="50"/>
      <c r="L935" s="50"/>
      <c r="M935" s="50"/>
      <c r="N935" s="50"/>
      <c r="O935" s="50"/>
      <c r="P935" s="215"/>
    </row>
    <row r="936" spans="1:16" x14ac:dyDescent="0.25">
      <c r="A936" s="70"/>
      <c r="B936" s="92"/>
      <c r="C936" s="90"/>
      <c r="D936" s="87"/>
      <c r="E936" s="87"/>
      <c r="F936" s="87"/>
      <c r="G936" s="87"/>
      <c r="H936" s="50"/>
      <c r="I936" s="50"/>
      <c r="J936" s="50"/>
      <c r="K936" s="50"/>
      <c r="L936" s="50"/>
      <c r="M936" s="50"/>
      <c r="N936" s="50"/>
      <c r="O936" s="50"/>
      <c r="P936" s="215"/>
    </row>
    <row r="937" spans="1:16" x14ac:dyDescent="0.25">
      <c r="H937" s="50"/>
      <c r="I937" s="50"/>
      <c r="J937" s="50"/>
      <c r="K937" s="50"/>
      <c r="L937" s="50"/>
      <c r="M937" s="50"/>
      <c r="N937" s="50"/>
      <c r="O937" s="50"/>
      <c r="P937" s="215"/>
    </row>
    <row r="938" spans="1:16" x14ac:dyDescent="0.25">
      <c r="A938" s="70"/>
      <c r="H938" s="50"/>
      <c r="I938" s="50"/>
      <c r="J938" s="50"/>
      <c r="K938" s="50"/>
      <c r="L938" s="50"/>
      <c r="M938" s="50"/>
      <c r="N938" s="50"/>
      <c r="O938" s="50"/>
      <c r="P938" s="215"/>
    </row>
    <row r="939" spans="1:16" x14ac:dyDescent="0.25">
      <c r="H939" s="50"/>
      <c r="I939" s="50"/>
      <c r="J939" s="50"/>
      <c r="K939" s="50"/>
      <c r="L939" s="50"/>
      <c r="M939" s="50"/>
      <c r="N939" s="50"/>
      <c r="O939" s="50"/>
      <c r="P939" s="215"/>
    </row>
    <row r="940" spans="1:16" x14ac:dyDescent="0.25">
      <c r="H940" s="50"/>
      <c r="I940" s="50"/>
      <c r="J940" s="50"/>
      <c r="K940" s="50"/>
      <c r="L940" s="50"/>
      <c r="M940" s="50"/>
      <c r="N940" s="50"/>
      <c r="O940" s="50"/>
      <c r="P940" s="215"/>
    </row>
    <row r="941" spans="1:16" x14ac:dyDescent="0.25">
      <c r="H941" s="50"/>
      <c r="I941" s="50"/>
      <c r="J941" s="50"/>
      <c r="K941" s="50"/>
      <c r="L941" s="50"/>
      <c r="M941" s="50"/>
      <c r="N941" s="50"/>
      <c r="O941" s="50"/>
      <c r="P941" s="215"/>
    </row>
    <row r="942" spans="1:16" x14ac:dyDescent="0.25">
      <c r="H942" s="50"/>
      <c r="I942" s="50"/>
      <c r="J942" s="50"/>
      <c r="K942" s="50"/>
      <c r="L942" s="50"/>
      <c r="M942" s="50"/>
      <c r="N942" s="50"/>
      <c r="O942" s="50"/>
      <c r="P942" s="215"/>
    </row>
    <row r="943" spans="1:16" x14ac:dyDescent="0.25">
      <c r="H943" s="50"/>
      <c r="I943" s="50"/>
      <c r="J943" s="50"/>
      <c r="K943" s="50"/>
      <c r="L943" s="50"/>
      <c r="M943" s="50"/>
      <c r="N943" s="50"/>
      <c r="O943" s="50"/>
      <c r="P943" s="215"/>
    </row>
    <row r="944" spans="1:16" x14ac:dyDescent="0.25">
      <c r="H944" s="50"/>
      <c r="I944" s="50"/>
      <c r="J944" s="50"/>
      <c r="K944" s="50"/>
      <c r="L944" s="50"/>
      <c r="M944" s="50"/>
      <c r="N944" s="50"/>
      <c r="O944" s="50"/>
      <c r="P944" s="215"/>
    </row>
    <row r="945" spans="1:16" x14ac:dyDescent="0.25">
      <c r="H945" s="50"/>
      <c r="I945" s="50"/>
      <c r="J945" s="50"/>
      <c r="K945" s="50"/>
      <c r="L945" s="50"/>
      <c r="M945" s="50"/>
      <c r="N945" s="50"/>
      <c r="O945" s="50"/>
      <c r="P945" s="215"/>
    </row>
    <row r="946" spans="1:16" x14ac:dyDescent="0.25">
      <c r="H946" s="50"/>
      <c r="I946" s="50"/>
      <c r="J946" s="50"/>
      <c r="K946" s="50"/>
      <c r="L946" s="50"/>
      <c r="M946" s="50"/>
      <c r="N946" s="50"/>
      <c r="O946" s="50"/>
      <c r="P946" s="215"/>
    </row>
    <row r="947" spans="1:16" x14ac:dyDescent="0.25">
      <c r="H947" s="50"/>
      <c r="I947" s="50"/>
      <c r="J947" s="50"/>
      <c r="K947" s="50"/>
      <c r="L947" s="50"/>
      <c r="M947" s="50"/>
      <c r="N947" s="50"/>
      <c r="O947" s="50"/>
      <c r="P947" s="215"/>
    </row>
    <row r="948" spans="1:16" x14ac:dyDescent="0.25">
      <c r="H948" s="50"/>
      <c r="I948" s="50"/>
      <c r="J948" s="50"/>
      <c r="K948" s="50"/>
      <c r="L948" s="50"/>
      <c r="M948" s="50"/>
      <c r="N948" s="50"/>
      <c r="O948" s="50"/>
      <c r="P948" s="215"/>
    </row>
    <row r="949" spans="1:16" x14ac:dyDescent="0.25">
      <c r="A949" s="70"/>
      <c r="D949" s="87"/>
      <c r="E949" s="87"/>
      <c r="F949" s="87"/>
      <c r="G949" s="87"/>
      <c r="H949" s="50"/>
      <c r="I949" s="50"/>
      <c r="J949" s="50"/>
      <c r="K949" s="50"/>
      <c r="L949" s="50"/>
      <c r="M949" s="50"/>
      <c r="N949" s="50"/>
      <c r="O949" s="50"/>
      <c r="P949" s="215"/>
    </row>
    <row r="950" spans="1:16" x14ac:dyDescent="0.25">
      <c r="A950" s="70"/>
      <c r="D950" s="87"/>
      <c r="E950" s="87"/>
      <c r="F950" s="87"/>
      <c r="G950" s="87"/>
      <c r="H950" s="50"/>
      <c r="I950" s="50"/>
      <c r="J950" s="50"/>
      <c r="K950" s="50"/>
      <c r="L950" s="50"/>
      <c r="M950" s="50"/>
      <c r="N950" s="50"/>
      <c r="O950" s="50"/>
      <c r="P950" s="215"/>
    </row>
    <row r="951" spans="1:16" x14ac:dyDescent="0.25">
      <c r="A951" s="70"/>
      <c r="D951" s="87"/>
      <c r="E951" s="87"/>
      <c r="F951" s="87"/>
      <c r="G951" s="87"/>
      <c r="H951" s="50"/>
      <c r="I951" s="50"/>
      <c r="J951" s="50"/>
      <c r="K951" s="50"/>
      <c r="L951" s="50"/>
      <c r="M951" s="50"/>
      <c r="N951" s="50"/>
      <c r="O951" s="50"/>
      <c r="P951" s="215"/>
    </row>
    <row r="952" spans="1:16" x14ac:dyDescent="0.25">
      <c r="A952" s="70"/>
      <c r="D952" s="87"/>
      <c r="E952" s="87"/>
      <c r="F952" s="87"/>
      <c r="G952" s="87"/>
      <c r="H952" s="50"/>
      <c r="I952" s="50"/>
      <c r="J952" s="50"/>
      <c r="K952" s="50"/>
      <c r="L952" s="50"/>
      <c r="M952" s="50"/>
      <c r="N952" s="50"/>
      <c r="O952" s="50"/>
      <c r="P952" s="215"/>
    </row>
    <row r="953" spans="1:16" x14ac:dyDescent="0.25">
      <c r="H953" s="50"/>
      <c r="I953" s="50"/>
      <c r="J953" s="50"/>
      <c r="K953" s="50"/>
      <c r="L953" s="50"/>
      <c r="M953" s="50"/>
      <c r="N953" s="50"/>
      <c r="O953" s="50"/>
      <c r="P953" s="215"/>
    </row>
    <row r="954" spans="1:16" x14ac:dyDescent="0.25">
      <c r="A954" s="70"/>
      <c r="H954" s="50"/>
      <c r="I954" s="50"/>
      <c r="J954" s="50"/>
      <c r="K954" s="50"/>
      <c r="L954" s="50"/>
      <c r="M954" s="50"/>
      <c r="N954" s="50"/>
      <c r="O954" s="50"/>
      <c r="P954" s="215"/>
    </row>
    <row r="955" spans="1:16" x14ac:dyDescent="0.25">
      <c r="H955" s="50"/>
      <c r="I955" s="50"/>
      <c r="J955" s="50"/>
      <c r="K955" s="50"/>
      <c r="L955" s="50"/>
      <c r="M955" s="50"/>
      <c r="N955" s="50"/>
      <c r="O955" s="50"/>
      <c r="P955" s="215"/>
    </row>
    <row r="956" spans="1:16" x14ac:dyDescent="0.25">
      <c r="H956" s="50"/>
      <c r="I956" s="50"/>
      <c r="J956" s="50"/>
      <c r="K956" s="50"/>
      <c r="L956" s="50"/>
      <c r="M956" s="50"/>
      <c r="N956" s="50"/>
      <c r="O956" s="50"/>
      <c r="P956" s="215"/>
    </row>
    <row r="957" spans="1:16" x14ac:dyDescent="0.25">
      <c r="H957" s="50"/>
      <c r="I957" s="50"/>
      <c r="J957" s="50"/>
      <c r="K957" s="50"/>
      <c r="L957" s="50"/>
      <c r="M957" s="50"/>
      <c r="N957" s="50"/>
      <c r="O957" s="50"/>
      <c r="P957" s="215"/>
    </row>
    <row r="958" spans="1:16" x14ac:dyDescent="0.25">
      <c r="A958" s="70"/>
      <c r="D958" s="87"/>
      <c r="E958" s="87"/>
      <c r="F958" s="87"/>
      <c r="G958" s="87"/>
      <c r="H958" s="50"/>
      <c r="I958" s="50"/>
      <c r="J958" s="50"/>
      <c r="K958" s="50"/>
      <c r="L958" s="50"/>
      <c r="M958" s="50"/>
      <c r="N958" s="50"/>
      <c r="O958" s="50"/>
      <c r="P958" s="215"/>
    </row>
    <row r="959" spans="1:16" x14ac:dyDescent="0.25">
      <c r="H959" s="50"/>
      <c r="I959" s="50"/>
      <c r="J959" s="50"/>
      <c r="K959" s="50"/>
      <c r="L959" s="50"/>
      <c r="M959" s="50"/>
      <c r="N959" s="50"/>
      <c r="O959" s="50"/>
      <c r="P959" s="215"/>
    </row>
    <row r="960" spans="1:16" x14ac:dyDescent="0.25">
      <c r="A960" s="70"/>
      <c r="H960" s="50"/>
      <c r="I960" s="50"/>
      <c r="J960" s="50"/>
      <c r="K960" s="50"/>
      <c r="L960" s="50"/>
      <c r="M960" s="50"/>
      <c r="N960" s="50"/>
      <c r="O960" s="50"/>
      <c r="P960" s="215"/>
    </row>
    <row r="961" spans="1:16" x14ac:dyDescent="0.25">
      <c r="H961" s="50"/>
      <c r="I961" s="50"/>
      <c r="J961" s="50"/>
      <c r="K961" s="50"/>
      <c r="L961" s="50"/>
      <c r="M961" s="50"/>
      <c r="N961" s="50"/>
      <c r="O961" s="50"/>
      <c r="P961" s="215"/>
    </row>
    <row r="962" spans="1:16" x14ac:dyDescent="0.25">
      <c r="A962" s="70"/>
      <c r="B962" s="92"/>
      <c r="C962" s="90"/>
      <c r="D962" s="87"/>
      <c r="E962" s="87"/>
      <c r="F962" s="87"/>
      <c r="G962" s="87"/>
      <c r="H962" s="50"/>
      <c r="I962" s="50"/>
      <c r="J962" s="50"/>
      <c r="K962" s="50"/>
      <c r="L962" s="50"/>
      <c r="M962" s="50"/>
      <c r="N962" s="50"/>
      <c r="O962" s="50"/>
      <c r="P962" s="215"/>
    </row>
    <row r="963" spans="1:16" x14ac:dyDescent="0.25">
      <c r="H963" s="50"/>
      <c r="I963" s="50"/>
      <c r="J963" s="50"/>
      <c r="K963" s="50"/>
      <c r="L963" s="50"/>
      <c r="M963" s="50"/>
      <c r="N963" s="50"/>
      <c r="O963" s="50"/>
      <c r="P963" s="215"/>
    </row>
    <row r="964" spans="1:16" x14ac:dyDescent="0.25">
      <c r="A964" s="70"/>
      <c r="B964" s="92"/>
      <c r="C964" s="90"/>
      <c r="D964" s="87"/>
      <c r="E964" s="87"/>
      <c r="F964" s="87"/>
      <c r="G964" s="87"/>
      <c r="H964" s="50"/>
      <c r="I964" s="50"/>
      <c r="J964" s="50"/>
      <c r="K964" s="50"/>
      <c r="L964" s="50"/>
      <c r="M964" s="50"/>
      <c r="N964" s="50"/>
      <c r="O964" s="50"/>
      <c r="P964" s="215"/>
    </row>
    <row r="965" spans="1:16" x14ac:dyDescent="0.25">
      <c r="A965" s="70"/>
      <c r="B965" s="92"/>
      <c r="C965" s="90"/>
      <c r="D965" s="87"/>
      <c r="E965" s="87"/>
      <c r="F965" s="87"/>
      <c r="G965" s="87"/>
      <c r="H965" s="50"/>
      <c r="I965" s="50"/>
      <c r="J965" s="50"/>
      <c r="K965" s="50"/>
      <c r="L965" s="50"/>
      <c r="M965" s="50"/>
      <c r="N965" s="50"/>
      <c r="O965" s="50"/>
      <c r="P965" s="215"/>
    </row>
    <row r="966" spans="1:16" x14ac:dyDescent="0.25">
      <c r="A966" s="70"/>
      <c r="B966" s="92"/>
      <c r="C966" s="90"/>
      <c r="D966" s="87"/>
      <c r="E966" s="87"/>
      <c r="F966" s="87"/>
      <c r="G966" s="87"/>
      <c r="H966" s="50"/>
      <c r="I966" s="50"/>
      <c r="J966" s="50"/>
      <c r="K966" s="50"/>
      <c r="L966" s="50"/>
      <c r="M966" s="50"/>
      <c r="N966" s="50"/>
      <c r="O966" s="50"/>
      <c r="P966" s="215"/>
    </row>
    <row r="967" spans="1:16" x14ac:dyDescent="0.25">
      <c r="A967" s="70"/>
      <c r="B967" s="92"/>
      <c r="C967" s="90"/>
      <c r="D967" s="87"/>
      <c r="E967" s="87"/>
      <c r="F967" s="87"/>
      <c r="G967" s="87"/>
      <c r="H967" s="50"/>
      <c r="I967" s="50"/>
      <c r="J967" s="50"/>
      <c r="K967" s="50"/>
      <c r="L967" s="50"/>
      <c r="M967" s="50"/>
      <c r="N967" s="50"/>
      <c r="O967" s="50"/>
      <c r="P967" s="215"/>
    </row>
    <row r="968" spans="1:16" x14ac:dyDescent="0.25">
      <c r="A968" s="70"/>
      <c r="B968" s="92"/>
      <c r="C968" s="90"/>
      <c r="D968" s="87"/>
      <c r="E968" s="87"/>
      <c r="F968" s="87"/>
      <c r="G968" s="87"/>
      <c r="H968" s="50"/>
      <c r="I968" s="50"/>
      <c r="J968" s="50"/>
      <c r="K968" s="50"/>
      <c r="L968" s="50"/>
      <c r="M968" s="50"/>
      <c r="N968" s="50"/>
      <c r="O968" s="50"/>
      <c r="P968" s="215"/>
    </row>
    <row r="969" spans="1:16" x14ac:dyDescent="0.25">
      <c r="A969" s="70"/>
      <c r="B969" s="92"/>
      <c r="C969" s="90"/>
      <c r="D969" s="87"/>
      <c r="E969" s="87"/>
      <c r="F969" s="87"/>
      <c r="G969" s="87"/>
      <c r="H969" s="50"/>
      <c r="I969" s="50"/>
      <c r="J969" s="50"/>
      <c r="K969" s="50"/>
      <c r="L969" s="50"/>
      <c r="M969" s="50"/>
      <c r="N969" s="50"/>
      <c r="O969" s="50"/>
      <c r="P969" s="215"/>
    </row>
    <row r="970" spans="1:16" x14ac:dyDescent="0.25">
      <c r="A970" s="70"/>
      <c r="B970" s="92"/>
      <c r="C970" s="90"/>
      <c r="D970" s="87"/>
      <c r="E970" s="87"/>
      <c r="F970" s="87"/>
      <c r="G970" s="87"/>
      <c r="H970" s="50"/>
      <c r="I970" s="50"/>
      <c r="J970" s="50"/>
      <c r="K970" s="50"/>
      <c r="L970" s="50"/>
      <c r="M970" s="50"/>
      <c r="N970" s="50"/>
      <c r="O970" s="50"/>
      <c r="P970" s="215"/>
    </row>
    <row r="971" spans="1:16" x14ac:dyDescent="0.25">
      <c r="A971" s="70"/>
      <c r="B971" s="92"/>
      <c r="C971" s="90"/>
      <c r="D971" s="87"/>
      <c r="E971" s="87"/>
      <c r="F971" s="87"/>
      <c r="G971" s="87"/>
      <c r="H971" s="50"/>
      <c r="I971" s="50"/>
      <c r="J971" s="50"/>
      <c r="K971" s="50"/>
      <c r="L971" s="50"/>
      <c r="M971" s="50"/>
      <c r="N971" s="50"/>
      <c r="O971" s="50"/>
      <c r="P971" s="215"/>
    </row>
    <row r="972" spans="1:16" x14ac:dyDescent="0.25">
      <c r="A972" s="70"/>
      <c r="B972" s="92"/>
      <c r="C972" s="90"/>
      <c r="D972" s="87"/>
      <c r="E972" s="87"/>
      <c r="F972" s="87"/>
      <c r="G972" s="87"/>
      <c r="H972" s="50"/>
      <c r="I972" s="50"/>
      <c r="J972" s="50"/>
      <c r="K972" s="50"/>
      <c r="L972" s="50"/>
      <c r="M972" s="50"/>
      <c r="N972" s="50"/>
      <c r="O972" s="50"/>
      <c r="P972" s="215"/>
    </row>
    <row r="973" spans="1:16" x14ac:dyDescent="0.25">
      <c r="A973" s="70"/>
      <c r="B973" s="92"/>
      <c r="C973" s="90"/>
      <c r="D973" s="87"/>
      <c r="E973" s="87"/>
      <c r="F973" s="87"/>
      <c r="G973" s="87"/>
      <c r="H973" s="50"/>
      <c r="I973" s="50"/>
      <c r="J973" s="50"/>
      <c r="K973" s="50"/>
      <c r="L973" s="50"/>
      <c r="M973" s="50"/>
      <c r="N973" s="50"/>
      <c r="O973" s="50"/>
      <c r="P973" s="215"/>
    </row>
    <row r="974" spans="1:16" x14ac:dyDescent="0.25">
      <c r="A974" s="70"/>
      <c r="B974" s="92"/>
      <c r="C974" s="90"/>
      <c r="D974" s="87"/>
      <c r="E974" s="87"/>
      <c r="F974" s="87"/>
      <c r="G974" s="87"/>
      <c r="H974" s="50"/>
      <c r="I974" s="50"/>
      <c r="J974" s="50"/>
      <c r="K974" s="50"/>
      <c r="L974" s="50"/>
      <c r="M974" s="50"/>
      <c r="N974" s="50"/>
      <c r="O974" s="50"/>
      <c r="P974" s="215"/>
    </row>
    <row r="975" spans="1:16" x14ac:dyDescent="0.25">
      <c r="A975" s="70"/>
      <c r="B975" s="92"/>
      <c r="C975" s="90"/>
      <c r="D975" s="87"/>
      <c r="E975" s="87"/>
      <c r="F975" s="87"/>
      <c r="G975" s="87"/>
      <c r="H975" s="50"/>
      <c r="I975" s="50"/>
      <c r="J975" s="50"/>
      <c r="K975" s="50"/>
      <c r="L975" s="50"/>
      <c r="M975" s="50"/>
      <c r="N975" s="50"/>
      <c r="O975" s="50"/>
      <c r="P975" s="215"/>
    </row>
    <row r="976" spans="1:16" x14ac:dyDescent="0.25">
      <c r="A976" s="70"/>
      <c r="B976" s="92"/>
      <c r="C976" s="90"/>
      <c r="D976" s="87"/>
      <c r="E976" s="87"/>
      <c r="F976" s="87"/>
      <c r="H976" s="50"/>
      <c r="I976" s="50"/>
      <c r="J976" s="50"/>
      <c r="K976" s="50"/>
      <c r="L976" s="50"/>
      <c r="M976" s="50"/>
      <c r="N976" s="50"/>
      <c r="O976" s="50"/>
      <c r="P976" s="215"/>
    </row>
    <row r="977" spans="1:16" x14ac:dyDescent="0.25">
      <c r="A977" s="70"/>
      <c r="B977" s="92"/>
      <c r="C977" s="90"/>
      <c r="D977" s="87"/>
      <c r="E977" s="87"/>
      <c r="F977" s="87"/>
      <c r="H977" s="50"/>
      <c r="I977" s="50"/>
      <c r="J977" s="50"/>
      <c r="K977" s="50"/>
      <c r="L977" s="50"/>
      <c r="M977" s="50"/>
      <c r="N977" s="50"/>
      <c r="O977" s="50"/>
      <c r="P977" s="215"/>
    </row>
    <row r="978" spans="1:16" x14ac:dyDescent="0.25">
      <c r="H978" s="50"/>
      <c r="I978" s="50"/>
      <c r="J978" s="50"/>
      <c r="K978" s="50"/>
      <c r="L978" s="50"/>
      <c r="M978" s="50"/>
      <c r="N978" s="50"/>
      <c r="O978" s="50"/>
      <c r="P978" s="215"/>
    </row>
    <row r="979" spans="1:16" x14ac:dyDescent="0.25">
      <c r="H979" s="50"/>
      <c r="I979" s="50"/>
      <c r="J979" s="50"/>
      <c r="K979" s="50"/>
      <c r="L979" s="50"/>
      <c r="M979" s="50"/>
      <c r="N979" s="50"/>
      <c r="O979" s="50"/>
      <c r="P979" s="215"/>
    </row>
    <row r="980" spans="1:16" x14ac:dyDescent="0.25">
      <c r="H980" s="50"/>
      <c r="I980" s="50"/>
      <c r="J980" s="50"/>
      <c r="K980" s="50"/>
      <c r="L980" s="50"/>
      <c r="M980" s="50"/>
      <c r="N980" s="50"/>
      <c r="O980" s="50"/>
      <c r="P980" s="215"/>
    </row>
    <row r="981" spans="1:16" x14ac:dyDescent="0.25">
      <c r="H981" s="50"/>
      <c r="I981" s="50"/>
      <c r="J981" s="50"/>
      <c r="K981" s="50"/>
      <c r="L981" s="50"/>
      <c r="M981" s="50"/>
      <c r="N981" s="50"/>
      <c r="O981" s="50"/>
      <c r="P981" s="215"/>
    </row>
    <row r="982" spans="1:16" x14ac:dyDescent="0.25">
      <c r="H982" s="50"/>
      <c r="I982" s="50"/>
      <c r="J982" s="50"/>
      <c r="K982" s="50"/>
      <c r="L982" s="50"/>
      <c r="M982" s="50"/>
      <c r="N982" s="50"/>
      <c r="O982" s="50"/>
      <c r="P982" s="215"/>
    </row>
    <row r="983" spans="1:16" x14ac:dyDescent="0.25">
      <c r="H983" s="50"/>
      <c r="I983" s="50"/>
      <c r="J983" s="50"/>
      <c r="K983" s="50"/>
      <c r="L983" s="50"/>
      <c r="M983" s="50"/>
      <c r="N983" s="50"/>
      <c r="O983" s="50"/>
      <c r="P983" s="215"/>
    </row>
    <row r="984" spans="1:16" x14ac:dyDescent="0.25">
      <c r="H984" s="50"/>
      <c r="I984" s="50"/>
      <c r="J984" s="50"/>
      <c r="K984" s="50"/>
      <c r="L984" s="50"/>
      <c r="M984" s="50"/>
      <c r="N984" s="50"/>
      <c r="O984" s="50"/>
      <c r="P984" s="215"/>
    </row>
    <row r="985" spans="1:16" x14ac:dyDescent="0.25">
      <c r="A985" s="70"/>
      <c r="B985" s="92"/>
      <c r="C985" s="90"/>
      <c r="D985" s="87"/>
      <c r="E985" s="87"/>
      <c r="F985" s="87"/>
      <c r="G985" s="87"/>
      <c r="H985" s="50"/>
      <c r="I985" s="50"/>
      <c r="J985" s="50"/>
      <c r="K985" s="50"/>
      <c r="L985" s="50"/>
      <c r="M985" s="50"/>
      <c r="N985" s="50"/>
      <c r="O985" s="50"/>
      <c r="P985" s="215"/>
    </row>
    <row r="986" spans="1:16" x14ac:dyDescent="0.25">
      <c r="A986" s="70"/>
      <c r="B986" s="92"/>
      <c r="C986" s="90"/>
      <c r="D986" s="87"/>
      <c r="E986" s="87"/>
      <c r="F986" s="87"/>
      <c r="G986" s="87"/>
      <c r="H986" s="50"/>
      <c r="I986" s="50"/>
      <c r="J986" s="50"/>
      <c r="K986" s="50"/>
      <c r="L986" s="50"/>
      <c r="M986" s="50"/>
      <c r="N986" s="50"/>
      <c r="O986" s="50"/>
      <c r="P986" s="215"/>
    </row>
    <row r="987" spans="1:16" x14ac:dyDescent="0.25">
      <c r="A987" s="70"/>
      <c r="B987" s="92"/>
      <c r="C987" s="90"/>
      <c r="D987" s="87"/>
      <c r="E987" s="87"/>
      <c r="F987" s="87"/>
      <c r="G987" s="87"/>
      <c r="H987" s="50"/>
      <c r="I987" s="50"/>
      <c r="J987" s="50"/>
      <c r="K987" s="50"/>
      <c r="L987" s="50"/>
      <c r="M987" s="50"/>
      <c r="N987" s="50"/>
      <c r="O987" s="50"/>
      <c r="P987" s="215"/>
    </row>
    <row r="988" spans="1:16" x14ac:dyDescent="0.25">
      <c r="H988" s="50"/>
      <c r="I988" s="50"/>
      <c r="J988" s="50"/>
      <c r="K988" s="50"/>
      <c r="L988" s="50"/>
      <c r="M988" s="50"/>
      <c r="N988" s="50"/>
      <c r="O988" s="50"/>
      <c r="P988" s="215"/>
    </row>
    <row r="989" spans="1:16" x14ac:dyDescent="0.25">
      <c r="A989" s="70"/>
      <c r="H989" s="50"/>
      <c r="I989" s="50"/>
      <c r="J989" s="50"/>
      <c r="K989" s="50"/>
      <c r="L989" s="50"/>
      <c r="M989" s="50"/>
      <c r="N989" s="50"/>
      <c r="O989" s="50"/>
      <c r="P989" s="215"/>
    </row>
    <row r="990" spans="1:16" x14ac:dyDescent="0.25">
      <c r="G990" s="87"/>
      <c r="H990" s="50"/>
      <c r="I990" s="50"/>
      <c r="J990" s="50"/>
      <c r="K990" s="50"/>
      <c r="L990" s="50"/>
      <c r="M990" s="50"/>
      <c r="N990" s="50"/>
      <c r="O990" s="50"/>
      <c r="P990" s="215"/>
    </row>
    <row r="991" spans="1:16" x14ac:dyDescent="0.25">
      <c r="G991" s="87"/>
      <c r="H991" s="50"/>
      <c r="I991" s="50"/>
      <c r="J991" s="50"/>
      <c r="K991" s="50"/>
      <c r="L991" s="50"/>
      <c r="M991" s="50"/>
      <c r="N991" s="50"/>
      <c r="O991" s="50"/>
      <c r="P991" s="215"/>
    </row>
    <row r="992" spans="1:16" x14ac:dyDescent="0.25">
      <c r="H992" s="50"/>
      <c r="I992" s="50"/>
      <c r="J992" s="50"/>
      <c r="K992" s="50"/>
      <c r="L992" s="50"/>
      <c r="M992" s="50"/>
      <c r="N992" s="50"/>
      <c r="O992" s="50"/>
      <c r="P992" s="215"/>
    </row>
    <row r="993" spans="1:16" x14ac:dyDescent="0.25">
      <c r="H993" s="50"/>
      <c r="I993" s="50"/>
      <c r="J993" s="50"/>
      <c r="K993" s="50"/>
      <c r="L993" s="50"/>
      <c r="M993" s="50"/>
      <c r="N993" s="50"/>
      <c r="O993" s="50"/>
      <c r="P993" s="215"/>
    </row>
    <row r="994" spans="1:16" x14ac:dyDescent="0.25">
      <c r="H994" s="50"/>
      <c r="I994" s="50"/>
      <c r="J994" s="50"/>
      <c r="K994" s="50"/>
      <c r="L994" s="50"/>
      <c r="M994" s="50"/>
      <c r="N994" s="50"/>
      <c r="O994" s="50"/>
      <c r="P994" s="215"/>
    </row>
    <row r="995" spans="1:16" x14ac:dyDescent="0.25">
      <c r="H995" s="50"/>
      <c r="I995" s="50"/>
      <c r="J995" s="50"/>
      <c r="K995" s="50"/>
      <c r="L995" s="50"/>
      <c r="M995" s="50"/>
      <c r="N995" s="50"/>
      <c r="O995" s="50"/>
      <c r="P995" s="215"/>
    </row>
    <row r="996" spans="1:16" x14ac:dyDescent="0.25">
      <c r="H996" s="50"/>
      <c r="I996" s="50"/>
      <c r="J996" s="50"/>
      <c r="K996" s="50"/>
      <c r="L996" s="50"/>
      <c r="M996" s="50"/>
      <c r="N996" s="50"/>
      <c r="O996" s="50"/>
      <c r="P996" s="215"/>
    </row>
    <row r="997" spans="1:16" x14ac:dyDescent="0.25">
      <c r="H997" s="50"/>
      <c r="I997" s="50"/>
      <c r="J997" s="50"/>
      <c r="K997" s="50"/>
      <c r="L997" s="50"/>
      <c r="M997" s="50"/>
      <c r="N997" s="50"/>
      <c r="O997" s="50"/>
      <c r="P997" s="215"/>
    </row>
    <row r="998" spans="1:16" x14ac:dyDescent="0.25">
      <c r="A998" s="70"/>
      <c r="D998" s="87"/>
      <c r="E998" s="87"/>
      <c r="F998" s="87"/>
      <c r="G998" s="87"/>
      <c r="H998" s="50"/>
      <c r="I998" s="50"/>
      <c r="J998" s="50"/>
      <c r="K998" s="50"/>
      <c r="L998" s="50"/>
      <c r="M998" s="50"/>
      <c r="N998" s="50"/>
      <c r="O998" s="50"/>
      <c r="P998" s="215"/>
    </row>
    <row r="999" spans="1:16" x14ac:dyDescent="0.25">
      <c r="A999" s="70"/>
      <c r="D999" s="87"/>
      <c r="E999" s="87"/>
      <c r="F999" s="87"/>
      <c r="G999" s="87"/>
      <c r="H999" s="50"/>
      <c r="I999" s="50"/>
      <c r="J999" s="50"/>
      <c r="K999" s="50"/>
      <c r="L999" s="50"/>
      <c r="M999" s="50"/>
      <c r="N999" s="50"/>
      <c r="O999" s="50"/>
      <c r="P999" s="215"/>
    </row>
    <row r="1000" spans="1:16" x14ac:dyDescent="0.25">
      <c r="A1000" s="70"/>
      <c r="D1000" s="87"/>
      <c r="E1000" s="87"/>
      <c r="F1000" s="87"/>
      <c r="G1000" s="87"/>
      <c r="H1000" s="50"/>
      <c r="I1000" s="50"/>
      <c r="J1000" s="50"/>
      <c r="K1000" s="50"/>
      <c r="L1000" s="50"/>
      <c r="M1000" s="50"/>
      <c r="N1000" s="50"/>
      <c r="O1000" s="50"/>
      <c r="P1000" s="215"/>
    </row>
    <row r="1001" spans="1:16" x14ac:dyDescent="0.25">
      <c r="A1001" s="70"/>
      <c r="D1001" s="87"/>
      <c r="E1001" s="87"/>
      <c r="F1001" s="87"/>
      <c r="G1001" s="87"/>
      <c r="H1001" s="50"/>
      <c r="I1001" s="50"/>
      <c r="J1001" s="50"/>
      <c r="K1001" s="50"/>
      <c r="L1001" s="50"/>
      <c r="M1001" s="50"/>
      <c r="N1001" s="50"/>
      <c r="O1001" s="50"/>
      <c r="P1001" s="215"/>
    </row>
    <row r="1002" spans="1:16" x14ac:dyDescent="0.25">
      <c r="H1002" s="50"/>
      <c r="I1002" s="50"/>
      <c r="J1002" s="50"/>
      <c r="K1002" s="50"/>
      <c r="L1002" s="50"/>
      <c r="M1002" s="50"/>
      <c r="N1002" s="50"/>
      <c r="O1002" s="50"/>
      <c r="P1002" s="215"/>
    </row>
    <row r="1003" spans="1:16" x14ac:dyDescent="0.25">
      <c r="A1003" s="70"/>
      <c r="H1003" s="50"/>
      <c r="I1003" s="50"/>
      <c r="J1003" s="50"/>
      <c r="K1003" s="50"/>
      <c r="L1003" s="50"/>
      <c r="M1003" s="50"/>
      <c r="N1003" s="50"/>
      <c r="O1003" s="50"/>
      <c r="P1003" s="215"/>
    </row>
    <row r="1004" spans="1:16" x14ac:dyDescent="0.25">
      <c r="H1004" s="50"/>
      <c r="I1004" s="50"/>
      <c r="J1004" s="50"/>
      <c r="K1004" s="50"/>
      <c r="L1004" s="50"/>
      <c r="M1004" s="50"/>
      <c r="N1004" s="50"/>
      <c r="O1004" s="50"/>
      <c r="P1004" s="215"/>
    </row>
    <row r="1005" spans="1:16" x14ac:dyDescent="0.25">
      <c r="H1005" s="50"/>
      <c r="I1005" s="50"/>
      <c r="J1005" s="50"/>
      <c r="K1005" s="50"/>
      <c r="L1005" s="50"/>
      <c r="M1005" s="50"/>
      <c r="N1005" s="50"/>
      <c r="O1005" s="50"/>
      <c r="P1005" s="215"/>
    </row>
    <row r="1006" spans="1:16" x14ac:dyDescent="0.25">
      <c r="H1006" s="50"/>
      <c r="I1006" s="50"/>
      <c r="J1006" s="50"/>
      <c r="K1006" s="50"/>
      <c r="L1006" s="50"/>
      <c r="M1006" s="50"/>
      <c r="N1006" s="50"/>
      <c r="O1006" s="50"/>
      <c r="P1006" s="215"/>
    </row>
    <row r="1007" spans="1:16" x14ac:dyDescent="0.25">
      <c r="A1007" s="70"/>
      <c r="D1007" s="87"/>
      <c r="E1007" s="87"/>
      <c r="F1007" s="87"/>
      <c r="G1007" s="87"/>
      <c r="H1007" s="50"/>
      <c r="I1007" s="50"/>
      <c r="J1007" s="50"/>
      <c r="K1007" s="50"/>
      <c r="L1007" s="50"/>
      <c r="M1007" s="50"/>
      <c r="N1007" s="50"/>
      <c r="O1007" s="50"/>
      <c r="P1007" s="215"/>
    </row>
    <row r="1008" spans="1:16" x14ac:dyDescent="0.25">
      <c r="A1008" s="70"/>
      <c r="D1008" s="87"/>
      <c r="E1008" s="87"/>
      <c r="F1008" s="87"/>
      <c r="G1008" s="87"/>
      <c r="H1008" s="50"/>
      <c r="I1008" s="50"/>
      <c r="J1008" s="50"/>
      <c r="K1008" s="50"/>
      <c r="L1008" s="50"/>
      <c r="M1008" s="50"/>
      <c r="N1008" s="50"/>
      <c r="O1008" s="50"/>
      <c r="P1008" s="215"/>
    </row>
    <row r="1009" spans="1:16" x14ac:dyDescent="0.25">
      <c r="A1009" s="70"/>
      <c r="D1009" s="87"/>
      <c r="E1009" s="87"/>
      <c r="F1009" s="87"/>
      <c r="G1009" s="87"/>
      <c r="H1009" s="50"/>
      <c r="I1009" s="50"/>
      <c r="J1009" s="50"/>
      <c r="K1009" s="50"/>
      <c r="L1009" s="50"/>
      <c r="M1009" s="50"/>
      <c r="N1009" s="50"/>
      <c r="O1009" s="50"/>
      <c r="P1009" s="215"/>
    </row>
    <row r="1010" spans="1:16" x14ac:dyDescent="0.25">
      <c r="A1010" s="70"/>
      <c r="H1010" s="50"/>
      <c r="I1010" s="50"/>
      <c r="J1010" s="50"/>
      <c r="K1010" s="50"/>
      <c r="L1010" s="50"/>
      <c r="M1010" s="50"/>
      <c r="N1010" s="50"/>
      <c r="O1010" s="50"/>
      <c r="P1010" s="215"/>
    </row>
    <row r="1011" spans="1:16" x14ac:dyDescent="0.25">
      <c r="A1011" s="70"/>
      <c r="B1011" s="92"/>
      <c r="C1011" s="90"/>
      <c r="D1011" s="87"/>
      <c r="E1011" s="87"/>
      <c r="F1011" s="87"/>
      <c r="G1011" s="87"/>
      <c r="H1011" s="50"/>
      <c r="I1011" s="50"/>
      <c r="J1011" s="50"/>
      <c r="K1011" s="50"/>
      <c r="L1011" s="50"/>
      <c r="M1011" s="50"/>
      <c r="N1011" s="50"/>
      <c r="O1011" s="50"/>
      <c r="P1011" s="215"/>
    </row>
    <row r="1012" spans="1:16" x14ac:dyDescent="0.25">
      <c r="H1012" s="50"/>
      <c r="I1012" s="50"/>
      <c r="J1012" s="50"/>
      <c r="K1012" s="50"/>
      <c r="L1012" s="50"/>
      <c r="M1012" s="50"/>
      <c r="N1012" s="50"/>
      <c r="O1012" s="50"/>
      <c r="P1012" s="215"/>
    </row>
    <row r="1013" spans="1:16" x14ac:dyDescent="0.25">
      <c r="A1013" s="70"/>
      <c r="D1013" s="87"/>
      <c r="E1013" s="87"/>
      <c r="F1013" s="87"/>
      <c r="G1013" s="87"/>
      <c r="H1013" s="50"/>
      <c r="I1013" s="50"/>
      <c r="J1013" s="50"/>
      <c r="K1013" s="50"/>
      <c r="L1013" s="50"/>
      <c r="M1013" s="50"/>
      <c r="N1013" s="50"/>
      <c r="O1013" s="50"/>
      <c r="P1013" s="215"/>
    </row>
    <row r="1014" spans="1:16" x14ac:dyDescent="0.25">
      <c r="A1014" s="70"/>
      <c r="D1014" s="87"/>
      <c r="E1014" s="87"/>
      <c r="F1014" s="87"/>
      <c r="G1014" s="87"/>
      <c r="H1014" s="50"/>
      <c r="I1014" s="50"/>
      <c r="J1014" s="50"/>
      <c r="K1014" s="50"/>
      <c r="L1014" s="50"/>
      <c r="M1014" s="50"/>
      <c r="N1014" s="50"/>
      <c r="O1014" s="50"/>
      <c r="P1014" s="215"/>
    </row>
    <row r="1015" spans="1:16" x14ac:dyDescent="0.25">
      <c r="A1015" s="70"/>
      <c r="D1015" s="87"/>
      <c r="E1015" s="87"/>
      <c r="F1015" s="87"/>
      <c r="G1015" s="87"/>
      <c r="H1015" s="50"/>
      <c r="I1015" s="50"/>
      <c r="J1015" s="50"/>
      <c r="K1015" s="50"/>
      <c r="L1015" s="50"/>
      <c r="M1015" s="50"/>
      <c r="N1015" s="50"/>
      <c r="O1015" s="50"/>
      <c r="P1015" s="215"/>
    </row>
    <row r="1016" spans="1:16" x14ac:dyDescent="0.25">
      <c r="A1016" s="70"/>
      <c r="D1016" s="87"/>
      <c r="E1016" s="87"/>
      <c r="F1016" s="87"/>
      <c r="G1016" s="87"/>
      <c r="H1016" s="50"/>
      <c r="I1016" s="50"/>
      <c r="J1016" s="50"/>
      <c r="K1016" s="50"/>
      <c r="L1016" s="50"/>
      <c r="M1016" s="50"/>
      <c r="N1016" s="50"/>
      <c r="O1016" s="50"/>
      <c r="P1016" s="215"/>
    </row>
    <row r="1017" spans="1:16" x14ac:dyDescent="0.25">
      <c r="A1017" s="70"/>
      <c r="D1017" s="87"/>
      <c r="E1017" s="87"/>
      <c r="F1017" s="87"/>
      <c r="G1017" s="87"/>
      <c r="H1017" s="50"/>
      <c r="I1017" s="50"/>
      <c r="J1017" s="50"/>
      <c r="K1017" s="50"/>
      <c r="L1017" s="50"/>
      <c r="M1017" s="50"/>
      <c r="N1017" s="50"/>
      <c r="O1017" s="50"/>
      <c r="P1017" s="215"/>
    </row>
    <row r="1018" spans="1:16" x14ac:dyDescent="0.25">
      <c r="A1018" s="70"/>
      <c r="D1018" s="87"/>
      <c r="E1018" s="87"/>
      <c r="F1018" s="87"/>
      <c r="G1018" s="87"/>
      <c r="H1018" s="50"/>
      <c r="I1018" s="50"/>
      <c r="J1018" s="50"/>
      <c r="K1018" s="50"/>
      <c r="L1018" s="50"/>
      <c r="M1018" s="50"/>
      <c r="N1018" s="50"/>
      <c r="O1018" s="50"/>
      <c r="P1018" s="215"/>
    </row>
    <row r="1019" spans="1:16" x14ac:dyDescent="0.25">
      <c r="A1019" s="70"/>
      <c r="D1019" s="87"/>
      <c r="E1019" s="87"/>
      <c r="F1019" s="87"/>
      <c r="G1019" s="87"/>
      <c r="H1019" s="50"/>
      <c r="I1019" s="50"/>
      <c r="J1019" s="50"/>
      <c r="K1019" s="50"/>
      <c r="L1019" s="50"/>
      <c r="M1019" s="50"/>
      <c r="N1019" s="50"/>
      <c r="O1019" s="50"/>
      <c r="P1019" s="215"/>
    </row>
    <row r="1020" spans="1:16" x14ac:dyDescent="0.25">
      <c r="A1020" s="70"/>
      <c r="D1020" s="87"/>
      <c r="E1020" s="87"/>
      <c r="F1020" s="87"/>
      <c r="G1020" s="87"/>
      <c r="H1020" s="50"/>
      <c r="I1020" s="50"/>
      <c r="J1020" s="50"/>
      <c r="K1020" s="50"/>
      <c r="L1020" s="50"/>
      <c r="M1020" s="50"/>
      <c r="N1020" s="50"/>
      <c r="O1020" s="50"/>
      <c r="P1020" s="215"/>
    </row>
    <row r="1021" spans="1:16" x14ac:dyDescent="0.25">
      <c r="A1021" s="70"/>
      <c r="D1021" s="87"/>
      <c r="E1021" s="87"/>
      <c r="F1021" s="87"/>
      <c r="G1021" s="87"/>
      <c r="H1021" s="50"/>
      <c r="I1021" s="50"/>
      <c r="J1021" s="50"/>
      <c r="K1021" s="50"/>
      <c r="L1021" s="50"/>
      <c r="M1021" s="50"/>
      <c r="N1021" s="50"/>
      <c r="O1021" s="50"/>
      <c r="P1021" s="215"/>
    </row>
    <row r="1022" spans="1:16" x14ac:dyDescent="0.25">
      <c r="A1022" s="70"/>
      <c r="D1022" s="87"/>
      <c r="E1022" s="87"/>
      <c r="F1022" s="87"/>
      <c r="G1022" s="87"/>
      <c r="H1022" s="50"/>
      <c r="I1022" s="50"/>
      <c r="J1022" s="50"/>
      <c r="K1022" s="50"/>
      <c r="L1022" s="50"/>
      <c r="M1022" s="50"/>
      <c r="N1022" s="50"/>
      <c r="O1022" s="50"/>
      <c r="P1022" s="215"/>
    </row>
    <row r="1023" spans="1:16" x14ac:dyDescent="0.25">
      <c r="A1023" s="70"/>
      <c r="D1023" s="87"/>
      <c r="E1023" s="87"/>
      <c r="F1023" s="87"/>
      <c r="G1023" s="87"/>
      <c r="H1023" s="50"/>
      <c r="I1023" s="50"/>
      <c r="J1023" s="50"/>
      <c r="K1023" s="50"/>
      <c r="L1023" s="50"/>
      <c r="M1023" s="50"/>
      <c r="N1023" s="50"/>
      <c r="O1023" s="50"/>
      <c r="P1023" s="215"/>
    </row>
    <row r="1024" spans="1:16" x14ac:dyDescent="0.25">
      <c r="A1024" s="70"/>
      <c r="D1024" s="87"/>
      <c r="E1024" s="87"/>
      <c r="F1024" s="87"/>
      <c r="G1024" s="87"/>
      <c r="H1024" s="50"/>
      <c r="I1024" s="50"/>
      <c r="J1024" s="50"/>
      <c r="K1024" s="50"/>
      <c r="L1024" s="50"/>
      <c r="M1024" s="50"/>
      <c r="N1024" s="50"/>
      <c r="O1024" s="50"/>
      <c r="P1024" s="215"/>
    </row>
    <row r="1025" spans="1:16" x14ac:dyDescent="0.25">
      <c r="A1025" s="70"/>
      <c r="B1025" s="92"/>
      <c r="C1025" s="90"/>
      <c r="D1025" s="87"/>
      <c r="E1025" s="87"/>
      <c r="F1025" s="87"/>
      <c r="H1025" s="50"/>
      <c r="I1025" s="50"/>
      <c r="J1025" s="50"/>
      <c r="K1025" s="50"/>
      <c r="L1025" s="50"/>
      <c r="M1025" s="50"/>
      <c r="N1025" s="50"/>
      <c r="O1025" s="50"/>
      <c r="P1025" s="215"/>
    </row>
    <row r="1026" spans="1:16" x14ac:dyDescent="0.25">
      <c r="A1026" s="70"/>
      <c r="B1026" s="92"/>
      <c r="C1026" s="90"/>
      <c r="D1026" s="87"/>
      <c r="E1026" s="87"/>
      <c r="F1026" s="87"/>
      <c r="H1026" s="50"/>
      <c r="I1026" s="50"/>
      <c r="J1026" s="50"/>
      <c r="K1026" s="50"/>
      <c r="L1026" s="50"/>
      <c r="M1026" s="50"/>
      <c r="N1026" s="50"/>
      <c r="O1026" s="50"/>
      <c r="P1026" s="215"/>
    </row>
    <row r="1027" spans="1:16" x14ac:dyDescent="0.25">
      <c r="H1027" s="50"/>
      <c r="I1027" s="50"/>
      <c r="J1027" s="50"/>
      <c r="K1027" s="50"/>
      <c r="L1027" s="50"/>
      <c r="M1027" s="50"/>
      <c r="N1027" s="50"/>
      <c r="O1027" s="50"/>
      <c r="P1027" s="215"/>
    </row>
    <row r="1028" spans="1:16" x14ac:dyDescent="0.25">
      <c r="H1028" s="50"/>
      <c r="I1028" s="50"/>
      <c r="J1028" s="50"/>
      <c r="K1028" s="50"/>
      <c r="L1028" s="50"/>
      <c r="M1028" s="50"/>
      <c r="N1028" s="50"/>
      <c r="O1028" s="50"/>
      <c r="P1028" s="215"/>
    </row>
    <row r="1029" spans="1:16" x14ac:dyDescent="0.25">
      <c r="H1029" s="50"/>
      <c r="I1029" s="50"/>
      <c r="J1029" s="50"/>
      <c r="K1029" s="50"/>
      <c r="L1029" s="50"/>
      <c r="M1029" s="50"/>
      <c r="N1029" s="50"/>
      <c r="O1029" s="50"/>
      <c r="P1029" s="215"/>
    </row>
    <row r="1030" spans="1:16" x14ac:dyDescent="0.25">
      <c r="H1030" s="50"/>
      <c r="I1030" s="50"/>
      <c r="J1030" s="50"/>
      <c r="K1030" s="50"/>
      <c r="L1030" s="50"/>
      <c r="M1030" s="50"/>
      <c r="N1030" s="50"/>
      <c r="O1030" s="50"/>
      <c r="P1030" s="215"/>
    </row>
    <row r="1031" spans="1:16" x14ac:dyDescent="0.25">
      <c r="H1031" s="50"/>
      <c r="I1031" s="50"/>
      <c r="J1031" s="50"/>
      <c r="K1031" s="50"/>
      <c r="L1031" s="50"/>
      <c r="M1031" s="50"/>
      <c r="N1031" s="50"/>
      <c r="O1031" s="50"/>
      <c r="P1031" s="215"/>
    </row>
    <row r="1032" spans="1:16" x14ac:dyDescent="0.25">
      <c r="H1032" s="50"/>
      <c r="I1032" s="50"/>
      <c r="J1032" s="50"/>
      <c r="K1032" s="50"/>
      <c r="L1032" s="50"/>
      <c r="M1032" s="50"/>
      <c r="N1032" s="50"/>
      <c r="O1032" s="50"/>
      <c r="P1032" s="215"/>
    </row>
    <row r="1033" spans="1:16" x14ac:dyDescent="0.25">
      <c r="H1033" s="50"/>
      <c r="I1033" s="50"/>
      <c r="J1033" s="50"/>
      <c r="K1033" s="50"/>
      <c r="L1033" s="50"/>
      <c r="M1033" s="50"/>
      <c r="N1033" s="50"/>
      <c r="O1033" s="50"/>
      <c r="P1033" s="215"/>
    </row>
    <row r="1034" spans="1:16" x14ac:dyDescent="0.25">
      <c r="A1034" s="70"/>
      <c r="C1034" s="90"/>
      <c r="D1034" s="87"/>
      <c r="E1034" s="87"/>
      <c r="F1034" s="87"/>
      <c r="G1034" s="87"/>
      <c r="H1034" s="50"/>
      <c r="I1034" s="50"/>
      <c r="J1034" s="50"/>
      <c r="K1034" s="50"/>
      <c r="L1034" s="50"/>
      <c r="M1034" s="50"/>
      <c r="N1034" s="50"/>
      <c r="O1034" s="50"/>
      <c r="P1034" s="215"/>
    </row>
    <row r="1035" spans="1:16" x14ac:dyDescent="0.25">
      <c r="A1035" s="70"/>
      <c r="C1035" s="90"/>
      <c r="D1035" s="87"/>
      <c r="E1035" s="87"/>
      <c r="F1035" s="87"/>
      <c r="G1035" s="87"/>
      <c r="H1035" s="50"/>
      <c r="I1035" s="50"/>
      <c r="J1035" s="50"/>
      <c r="K1035" s="50"/>
      <c r="L1035" s="50"/>
      <c r="M1035" s="50"/>
      <c r="N1035" s="50"/>
      <c r="O1035" s="50"/>
      <c r="P1035" s="215"/>
    </row>
    <row r="1036" spans="1:16" x14ac:dyDescent="0.25">
      <c r="A1036" s="70"/>
      <c r="C1036" s="90"/>
      <c r="D1036" s="87"/>
      <c r="E1036" s="87"/>
      <c r="F1036" s="87"/>
      <c r="G1036" s="87"/>
      <c r="H1036" s="50"/>
      <c r="I1036" s="50"/>
      <c r="J1036" s="50"/>
      <c r="K1036" s="50"/>
      <c r="L1036" s="50"/>
      <c r="M1036" s="50"/>
      <c r="N1036" s="50"/>
      <c r="O1036" s="50"/>
      <c r="P1036" s="215"/>
    </row>
    <row r="1037" spans="1:16" x14ac:dyDescent="0.25">
      <c r="A1037" s="70"/>
      <c r="B1037" s="92"/>
      <c r="C1037" s="90"/>
      <c r="D1037" s="87"/>
      <c r="E1037" s="87"/>
      <c r="F1037" s="87"/>
      <c r="G1037" s="87"/>
      <c r="H1037" s="50"/>
      <c r="I1037" s="50"/>
      <c r="J1037" s="50"/>
      <c r="K1037" s="50"/>
      <c r="L1037" s="50"/>
      <c r="M1037" s="50"/>
      <c r="N1037" s="50"/>
      <c r="O1037" s="50"/>
      <c r="P1037" s="215"/>
    </row>
    <row r="1038" spans="1:16" x14ac:dyDescent="0.25">
      <c r="A1038" s="70"/>
      <c r="B1038" s="92"/>
      <c r="C1038" s="90"/>
      <c r="D1038" s="87"/>
      <c r="E1038" s="87"/>
      <c r="F1038" s="87"/>
      <c r="G1038" s="87"/>
      <c r="H1038" s="50"/>
      <c r="I1038" s="50"/>
      <c r="J1038" s="50"/>
      <c r="K1038" s="50"/>
      <c r="L1038" s="50"/>
      <c r="M1038" s="50"/>
      <c r="N1038" s="50"/>
      <c r="O1038" s="50"/>
      <c r="P1038" s="215"/>
    </row>
    <row r="1039" spans="1:16" x14ac:dyDescent="0.25">
      <c r="H1039" s="50"/>
      <c r="I1039" s="50"/>
      <c r="J1039" s="50"/>
      <c r="K1039" s="50"/>
      <c r="L1039" s="50"/>
      <c r="M1039" s="50"/>
      <c r="N1039" s="50"/>
      <c r="O1039" s="50"/>
      <c r="P1039" s="215"/>
    </row>
    <row r="1040" spans="1:16" x14ac:dyDescent="0.25">
      <c r="H1040" s="50"/>
      <c r="I1040" s="50"/>
      <c r="J1040" s="50"/>
      <c r="K1040" s="50"/>
      <c r="L1040" s="50"/>
      <c r="M1040" s="50"/>
      <c r="N1040" s="50"/>
      <c r="O1040" s="50"/>
      <c r="P1040" s="215"/>
    </row>
    <row r="1041" spans="1:16" x14ac:dyDescent="0.25">
      <c r="C1041" s="90"/>
      <c r="H1041" s="50"/>
      <c r="I1041" s="50"/>
      <c r="J1041" s="50"/>
      <c r="K1041" s="50"/>
      <c r="L1041" s="50"/>
      <c r="M1041" s="50"/>
      <c r="N1041" s="50"/>
      <c r="O1041" s="50"/>
      <c r="P1041" s="215"/>
    </row>
    <row r="1042" spans="1:16" x14ac:dyDescent="0.25">
      <c r="C1042" s="90"/>
      <c r="H1042" s="50"/>
      <c r="I1042" s="50"/>
      <c r="J1042" s="50"/>
      <c r="K1042" s="50"/>
      <c r="L1042" s="50"/>
      <c r="M1042" s="50"/>
      <c r="N1042" s="50"/>
      <c r="O1042" s="50"/>
      <c r="P1042" s="215"/>
    </row>
    <row r="1043" spans="1:16" x14ac:dyDescent="0.25">
      <c r="H1043" s="50"/>
      <c r="I1043" s="50"/>
      <c r="J1043" s="50"/>
      <c r="K1043" s="50"/>
      <c r="L1043" s="50"/>
      <c r="M1043" s="50"/>
      <c r="N1043" s="50"/>
      <c r="O1043" s="50"/>
      <c r="P1043" s="215"/>
    </row>
    <row r="1044" spans="1:16" x14ac:dyDescent="0.25">
      <c r="H1044" s="50"/>
      <c r="I1044" s="50"/>
      <c r="J1044" s="50"/>
      <c r="K1044" s="50"/>
      <c r="L1044" s="50"/>
      <c r="M1044" s="50"/>
      <c r="N1044" s="50"/>
      <c r="O1044" s="50"/>
      <c r="P1044" s="215"/>
    </row>
    <row r="1045" spans="1:16" x14ac:dyDescent="0.25">
      <c r="H1045" s="50"/>
      <c r="I1045" s="50"/>
      <c r="J1045" s="50"/>
      <c r="K1045" s="50"/>
      <c r="L1045" s="50"/>
      <c r="M1045" s="50"/>
      <c r="N1045" s="50"/>
      <c r="O1045" s="50"/>
      <c r="P1045" s="215"/>
    </row>
    <row r="1046" spans="1:16" x14ac:dyDescent="0.25">
      <c r="H1046" s="50"/>
      <c r="I1046" s="50"/>
      <c r="J1046" s="50"/>
      <c r="K1046" s="50"/>
      <c r="L1046" s="50"/>
      <c r="M1046" s="50"/>
      <c r="N1046" s="50"/>
      <c r="O1046" s="50"/>
      <c r="P1046" s="215"/>
    </row>
    <row r="1047" spans="1:16" x14ac:dyDescent="0.25">
      <c r="H1047" s="50"/>
      <c r="I1047" s="50"/>
      <c r="J1047" s="50"/>
      <c r="K1047" s="50"/>
      <c r="L1047" s="50"/>
      <c r="M1047" s="50"/>
      <c r="N1047" s="50"/>
      <c r="O1047" s="50"/>
      <c r="P1047" s="215"/>
    </row>
    <row r="1048" spans="1:16" x14ac:dyDescent="0.25">
      <c r="A1048" s="70"/>
      <c r="D1048" s="87"/>
      <c r="E1048" s="87"/>
      <c r="F1048" s="87"/>
      <c r="G1048" s="87"/>
      <c r="H1048" s="50"/>
      <c r="I1048" s="50"/>
      <c r="J1048" s="50"/>
      <c r="K1048" s="50"/>
      <c r="L1048" s="50"/>
      <c r="M1048" s="50"/>
      <c r="N1048" s="50"/>
      <c r="O1048" s="50"/>
      <c r="P1048" s="215"/>
    </row>
    <row r="1049" spans="1:16" x14ac:dyDescent="0.25">
      <c r="A1049" s="70"/>
      <c r="D1049" s="87"/>
      <c r="E1049" s="87"/>
      <c r="F1049" s="87"/>
      <c r="G1049" s="87"/>
      <c r="H1049" s="50"/>
      <c r="I1049" s="50"/>
      <c r="J1049" s="50"/>
      <c r="K1049" s="50"/>
      <c r="L1049" s="50"/>
      <c r="M1049" s="50"/>
      <c r="N1049" s="50"/>
      <c r="O1049" s="50"/>
      <c r="P1049" s="215"/>
    </row>
    <row r="1050" spans="1:16" x14ac:dyDescent="0.25">
      <c r="A1050" s="70"/>
      <c r="D1050" s="87"/>
      <c r="E1050" s="87"/>
      <c r="F1050" s="87"/>
      <c r="G1050" s="87"/>
      <c r="H1050" s="50"/>
      <c r="I1050" s="50"/>
      <c r="J1050" s="50"/>
      <c r="K1050" s="50"/>
      <c r="L1050" s="50"/>
      <c r="M1050" s="50"/>
      <c r="N1050" s="50"/>
      <c r="O1050" s="50"/>
      <c r="P1050" s="215"/>
    </row>
    <row r="1051" spans="1:16" x14ac:dyDescent="0.25">
      <c r="A1051" s="70"/>
      <c r="D1051" s="87"/>
      <c r="E1051" s="87"/>
      <c r="F1051" s="87"/>
      <c r="G1051" s="87"/>
      <c r="H1051" s="50"/>
      <c r="I1051" s="50"/>
      <c r="J1051" s="50"/>
      <c r="K1051" s="50"/>
      <c r="L1051" s="50"/>
      <c r="M1051" s="50"/>
      <c r="N1051" s="50"/>
      <c r="O1051" s="50"/>
      <c r="P1051" s="215"/>
    </row>
    <row r="1052" spans="1:16" x14ac:dyDescent="0.25">
      <c r="A1052" s="70"/>
      <c r="D1052" s="87"/>
      <c r="E1052" s="87"/>
      <c r="F1052" s="87"/>
      <c r="G1052" s="87"/>
      <c r="H1052" s="50"/>
      <c r="I1052" s="50"/>
      <c r="J1052" s="50"/>
      <c r="K1052" s="50"/>
      <c r="L1052" s="50"/>
      <c r="M1052" s="50"/>
      <c r="N1052" s="50"/>
      <c r="O1052" s="50"/>
      <c r="P1052" s="215"/>
    </row>
    <row r="1053" spans="1:16" x14ac:dyDescent="0.25">
      <c r="H1053" s="50"/>
      <c r="I1053" s="50"/>
      <c r="J1053" s="50"/>
      <c r="K1053" s="50"/>
      <c r="L1053" s="50"/>
      <c r="M1053" s="50"/>
      <c r="N1053" s="50"/>
      <c r="O1053" s="50"/>
      <c r="P1053" s="215"/>
    </row>
    <row r="1054" spans="1:16" x14ac:dyDescent="0.25">
      <c r="H1054" s="50"/>
      <c r="I1054" s="50"/>
      <c r="J1054" s="50"/>
      <c r="K1054" s="50"/>
      <c r="L1054" s="50"/>
      <c r="M1054" s="50"/>
      <c r="N1054" s="50"/>
      <c r="O1054" s="50"/>
      <c r="P1054" s="215"/>
    </row>
    <row r="1055" spans="1:16" x14ac:dyDescent="0.25">
      <c r="H1055" s="50"/>
      <c r="I1055" s="50"/>
      <c r="J1055" s="50"/>
      <c r="K1055" s="50"/>
      <c r="L1055" s="50"/>
      <c r="M1055" s="50"/>
      <c r="N1055" s="50"/>
      <c r="O1055" s="50"/>
      <c r="P1055" s="215"/>
    </row>
    <row r="1056" spans="1:16" x14ac:dyDescent="0.25">
      <c r="H1056" s="50"/>
      <c r="I1056" s="50"/>
      <c r="J1056" s="50"/>
      <c r="K1056" s="50"/>
      <c r="L1056" s="50"/>
      <c r="M1056" s="50"/>
      <c r="N1056" s="50"/>
      <c r="O1056" s="50"/>
      <c r="P1056" s="215"/>
    </row>
    <row r="1057" spans="1:16" x14ac:dyDescent="0.25">
      <c r="A1057" s="70"/>
      <c r="B1057" s="92"/>
      <c r="C1057" s="90"/>
      <c r="D1057" s="87"/>
      <c r="E1057" s="87"/>
      <c r="F1057" s="87"/>
      <c r="G1057" s="87"/>
      <c r="H1057" s="50"/>
      <c r="I1057" s="50"/>
      <c r="J1057" s="50"/>
      <c r="K1057" s="50"/>
      <c r="L1057" s="50"/>
      <c r="M1057" s="50"/>
      <c r="N1057" s="50"/>
      <c r="O1057" s="50"/>
      <c r="P1057" s="215"/>
    </row>
    <row r="1058" spans="1:16" x14ac:dyDescent="0.25">
      <c r="A1058" s="70"/>
      <c r="B1058" s="92"/>
      <c r="C1058" s="90"/>
      <c r="D1058" s="87"/>
      <c r="E1058" s="87"/>
      <c r="F1058" s="87"/>
      <c r="G1058" s="87"/>
      <c r="H1058" s="50"/>
      <c r="I1058" s="50"/>
      <c r="J1058" s="50"/>
      <c r="K1058" s="50"/>
      <c r="L1058" s="50"/>
      <c r="M1058" s="50"/>
      <c r="N1058" s="50"/>
      <c r="O1058" s="50"/>
      <c r="P1058" s="215"/>
    </row>
    <row r="1059" spans="1:16" x14ac:dyDescent="0.25">
      <c r="A1059" s="70"/>
      <c r="D1059" s="87"/>
      <c r="E1059" s="87"/>
      <c r="F1059" s="87"/>
      <c r="G1059" s="87"/>
      <c r="H1059" s="50"/>
      <c r="I1059" s="50"/>
      <c r="J1059" s="50"/>
      <c r="K1059" s="50"/>
      <c r="L1059" s="50"/>
      <c r="M1059" s="50"/>
      <c r="N1059" s="50"/>
      <c r="O1059" s="50"/>
      <c r="P1059" s="215"/>
    </row>
    <row r="1060" spans="1:16" x14ac:dyDescent="0.25">
      <c r="A1060" s="70"/>
      <c r="D1060" s="87"/>
      <c r="E1060" s="87"/>
      <c r="F1060" s="87"/>
      <c r="G1060" s="87"/>
      <c r="H1060" s="50"/>
      <c r="I1060" s="50"/>
      <c r="J1060" s="50"/>
      <c r="K1060" s="50"/>
      <c r="L1060" s="50"/>
      <c r="M1060" s="50"/>
      <c r="N1060" s="50"/>
      <c r="O1060" s="50"/>
      <c r="P1060" s="215"/>
    </row>
    <row r="1061" spans="1:16" x14ac:dyDescent="0.25">
      <c r="A1061" s="70"/>
      <c r="D1061" s="87"/>
      <c r="E1061" s="87"/>
      <c r="F1061" s="87"/>
      <c r="G1061" s="87"/>
      <c r="H1061" s="50"/>
      <c r="I1061" s="50"/>
      <c r="J1061" s="50"/>
      <c r="K1061" s="50"/>
      <c r="L1061" s="50"/>
      <c r="M1061" s="50"/>
      <c r="N1061" s="50"/>
      <c r="O1061" s="50"/>
      <c r="P1061" s="215"/>
    </row>
    <row r="1062" spans="1:16" x14ac:dyDescent="0.25">
      <c r="A1062" s="117"/>
      <c r="B1062" s="92"/>
      <c r="C1062" s="90"/>
      <c r="D1062" s="87"/>
      <c r="E1062" s="87"/>
      <c r="F1062" s="87"/>
      <c r="H1062" s="50"/>
      <c r="I1062" s="50"/>
      <c r="J1062" s="50"/>
      <c r="K1062" s="50"/>
      <c r="L1062" s="50"/>
      <c r="M1062" s="50"/>
      <c r="N1062" s="50"/>
      <c r="O1062" s="50"/>
      <c r="P1062" s="215"/>
    </row>
    <row r="1063" spans="1:16" x14ac:dyDescent="0.25">
      <c r="A1063" s="117"/>
      <c r="B1063" s="92"/>
      <c r="C1063" s="90"/>
      <c r="D1063" s="87"/>
      <c r="E1063" s="87"/>
      <c r="F1063" s="87"/>
      <c r="H1063" s="50"/>
      <c r="I1063" s="50"/>
      <c r="J1063" s="50"/>
      <c r="K1063" s="50"/>
      <c r="L1063" s="50"/>
      <c r="M1063" s="50"/>
      <c r="N1063" s="50"/>
      <c r="O1063" s="50"/>
      <c r="P1063" s="215"/>
    </row>
    <row r="1064" spans="1:16" x14ac:dyDescent="0.25">
      <c r="A1064" s="117"/>
      <c r="B1064" s="92"/>
      <c r="C1064" s="90"/>
      <c r="D1064" s="87"/>
      <c r="E1064" s="87"/>
      <c r="F1064" s="87"/>
      <c r="H1064" s="50"/>
      <c r="I1064" s="50"/>
      <c r="J1064" s="50"/>
      <c r="K1064" s="50"/>
      <c r="L1064" s="50"/>
      <c r="M1064" s="50"/>
      <c r="N1064" s="50"/>
      <c r="O1064" s="50"/>
      <c r="P1064" s="215"/>
    </row>
    <row r="1065" spans="1:16" x14ac:dyDescent="0.25">
      <c r="A1065" s="117"/>
      <c r="B1065" s="92"/>
      <c r="C1065" s="90"/>
      <c r="D1065" s="87"/>
      <c r="E1065" s="87"/>
      <c r="F1065" s="87"/>
      <c r="H1065" s="50"/>
      <c r="I1065" s="50"/>
      <c r="J1065" s="50"/>
      <c r="K1065" s="50"/>
      <c r="L1065" s="50"/>
      <c r="M1065" s="50"/>
      <c r="N1065" s="50"/>
      <c r="O1065" s="50"/>
      <c r="P1065" s="215"/>
    </row>
    <row r="1066" spans="1:16" x14ac:dyDescent="0.25">
      <c r="H1066" s="50"/>
      <c r="I1066" s="50"/>
      <c r="J1066" s="50"/>
      <c r="K1066" s="50"/>
      <c r="L1066" s="50"/>
      <c r="M1066" s="50"/>
      <c r="N1066" s="50"/>
      <c r="O1066" s="50"/>
      <c r="P1066" s="215"/>
    </row>
    <row r="1067" spans="1:16" x14ac:dyDescent="0.25">
      <c r="C1067" s="90"/>
      <c r="H1067" s="50"/>
      <c r="I1067" s="50"/>
      <c r="J1067" s="50"/>
      <c r="K1067" s="50"/>
      <c r="L1067" s="50"/>
      <c r="M1067" s="50"/>
      <c r="N1067" s="50"/>
      <c r="O1067" s="50"/>
      <c r="P1067" s="215"/>
    </row>
    <row r="1068" spans="1:16" x14ac:dyDescent="0.25">
      <c r="A1068" s="70"/>
      <c r="B1068" s="92"/>
      <c r="C1068" s="90"/>
      <c r="D1068" s="87"/>
      <c r="E1068" s="87"/>
      <c r="F1068" s="87"/>
      <c r="H1068" s="50"/>
      <c r="I1068" s="50"/>
      <c r="J1068" s="50"/>
      <c r="K1068" s="50"/>
      <c r="L1068" s="50"/>
      <c r="M1068" s="50"/>
      <c r="N1068" s="50"/>
      <c r="O1068" s="50"/>
      <c r="P1068" s="215"/>
    </row>
    <row r="1069" spans="1:16" x14ac:dyDescent="0.25">
      <c r="H1069" s="50"/>
      <c r="I1069" s="50"/>
      <c r="J1069" s="50"/>
      <c r="K1069" s="50"/>
      <c r="L1069" s="50"/>
      <c r="M1069" s="50"/>
      <c r="N1069" s="50"/>
      <c r="O1069" s="50"/>
      <c r="P1069" s="215"/>
    </row>
    <row r="1070" spans="1:16" x14ac:dyDescent="0.25">
      <c r="H1070" s="50"/>
      <c r="I1070" s="50"/>
      <c r="J1070" s="50"/>
      <c r="K1070" s="50"/>
      <c r="L1070" s="50"/>
      <c r="M1070" s="50"/>
      <c r="N1070" s="50"/>
      <c r="O1070" s="50"/>
      <c r="P1070" s="215"/>
    </row>
    <row r="1071" spans="1:16" x14ac:dyDescent="0.25">
      <c r="H1071" s="50"/>
      <c r="I1071" s="50"/>
      <c r="J1071" s="50"/>
      <c r="K1071" s="50"/>
      <c r="L1071" s="50"/>
      <c r="M1071" s="50"/>
      <c r="N1071" s="50"/>
      <c r="O1071" s="50"/>
      <c r="P1071" s="215"/>
    </row>
    <row r="1072" spans="1:16" x14ac:dyDescent="0.25">
      <c r="H1072" s="50"/>
      <c r="I1072" s="50"/>
      <c r="J1072" s="50"/>
      <c r="K1072" s="50"/>
      <c r="L1072" s="50"/>
      <c r="M1072" s="50"/>
      <c r="N1072" s="50"/>
      <c r="O1072" s="50"/>
      <c r="P1072" s="215"/>
    </row>
    <row r="1073" spans="1:16" x14ac:dyDescent="0.25">
      <c r="H1073" s="50"/>
      <c r="I1073" s="50"/>
      <c r="J1073" s="50"/>
      <c r="K1073" s="50"/>
      <c r="L1073" s="50"/>
      <c r="M1073" s="50"/>
      <c r="N1073" s="50"/>
      <c r="O1073" s="50"/>
      <c r="P1073" s="215"/>
    </row>
    <row r="1074" spans="1:16" x14ac:dyDescent="0.25">
      <c r="H1074" s="50"/>
      <c r="I1074" s="50"/>
      <c r="J1074" s="50"/>
      <c r="K1074" s="50"/>
      <c r="L1074" s="50"/>
      <c r="M1074" s="50"/>
      <c r="N1074" s="50"/>
      <c r="O1074" s="50"/>
      <c r="P1074" s="215"/>
    </row>
    <row r="1075" spans="1:16" x14ac:dyDescent="0.25">
      <c r="A1075" s="70"/>
      <c r="B1075" s="92"/>
      <c r="C1075" s="90"/>
      <c r="D1075" s="87"/>
      <c r="E1075" s="87"/>
      <c r="F1075" s="87"/>
      <c r="G1075" s="87"/>
      <c r="H1075" s="50"/>
      <c r="I1075" s="50"/>
      <c r="J1075" s="50"/>
      <c r="K1075" s="50"/>
      <c r="L1075" s="50"/>
      <c r="M1075" s="50"/>
      <c r="N1075" s="50"/>
      <c r="O1075" s="50"/>
      <c r="P1075" s="215"/>
    </row>
    <row r="1076" spans="1:16" x14ac:dyDescent="0.25">
      <c r="A1076" s="70"/>
      <c r="B1076" s="92"/>
      <c r="C1076" s="90"/>
      <c r="D1076" s="87"/>
      <c r="E1076" s="87"/>
      <c r="F1076" s="87"/>
      <c r="G1076" s="87"/>
      <c r="H1076" s="50"/>
      <c r="I1076" s="50"/>
      <c r="J1076" s="50"/>
      <c r="K1076" s="50"/>
      <c r="L1076" s="50"/>
      <c r="M1076" s="50"/>
      <c r="N1076" s="50"/>
      <c r="O1076" s="50"/>
      <c r="P1076" s="215"/>
    </row>
    <row r="1077" spans="1:16" x14ac:dyDescent="0.25">
      <c r="A1077" s="70"/>
      <c r="B1077" s="92"/>
      <c r="C1077" s="90"/>
      <c r="D1077" s="87"/>
      <c r="E1077" s="87"/>
      <c r="F1077" s="87"/>
      <c r="G1077" s="87"/>
      <c r="H1077" s="50"/>
      <c r="I1077" s="50"/>
      <c r="J1077" s="50"/>
      <c r="K1077" s="50"/>
      <c r="L1077" s="50"/>
      <c r="M1077" s="50"/>
      <c r="N1077" s="50"/>
      <c r="O1077" s="50"/>
      <c r="P1077" s="215"/>
    </row>
    <row r="1078" spans="1:16" x14ac:dyDescent="0.25">
      <c r="A1078" s="70"/>
      <c r="B1078" s="92"/>
      <c r="C1078" s="90"/>
      <c r="D1078" s="87"/>
      <c r="E1078" s="87"/>
      <c r="F1078" s="87"/>
      <c r="G1078" s="87"/>
      <c r="H1078" s="50"/>
      <c r="I1078" s="50"/>
      <c r="J1078" s="50"/>
      <c r="K1078" s="50"/>
      <c r="L1078" s="50"/>
      <c r="M1078" s="50"/>
      <c r="N1078" s="50"/>
      <c r="O1078" s="50"/>
      <c r="P1078" s="215"/>
    </row>
    <row r="1079" spans="1:16" x14ac:dyDescent="0.25">
      <c r="H1079" s="50"/>
      <c r="I1079" s="50"/>
      <c r="J1079" s="50"/>
      <c r="K1079" s="50"/>
      <c r="L1079" s="50"/>
      <c r="M1079" s="50"/>
      <c r="N1079" s="50"/>
      <c r="O1079" s="50"/>
      <c r="P1079" s="215"/>
    </row>
    <row r="1080" spans="1:16" x14ac:dyDescent="0.25">
      <c r="A1080" s="70"/>
      <c r="H1080" s="50"/>
      <c r="I1080" s="50"/>
      <c r="J1080" s="50"/>
      <c r="K1080" s="50"/>
      <c r="L1080" s="50"/>
      <c r="M1080" s="50"/>
      <c r="N1080" s="50"/>
      <c r="O1080" s="50"/>
      <c r="P1080" s="215"/>
    </row>
    <row r="1081" spans="1:16" x14ac:dyDescent="0.25">
      <c r="H1081" s="50"/>
      <c r="I1081" s="50"/>
      <c r="J1081" s="50"/>
      <c r="K1081" s="50"/>
      <c r="L1081" s="50"/>
      <c r="M1081" s="50"/>
      <c r="N1081" s="50"/>
      <c r="O1081" s="50"/>
      <c r="P1081" s="215"/>
    </row>
    <row r="1082" spans="1:16" x14ac:dyDescent="0.25">
      <c r="C1082" s="90"/>
      <c r="H1082" s="50"/>
      <c r="I1082" s="50"/>
      <c r="J1082" s="50"/>
      <c r="K1082" s="50"/>
      <c r="L1082" s="50"/>
      <c r="M1082" s="50"/>
      <c r="N1082" s="50"/>
      <c r="O1082" s="50"/>
      <c r="P1082" s="215"/>
    </row>
    <row r="1083" spans="1:16" x14ac:dyDescent="0.25">
      <c r="C1083" s="90"/>
      <c r="H1083" s="50"/>
      <c r="I1083" s="50"/>
      <c r="J1083" s="50"/>
      <c r="K1083" s="50"/>
      <c r="L1083" s="50"/>
      <c r="M1083" s="50"/>
      <c r="N1083" s="50"/>
      <c r="O1083" s="50"/>
      <c r="P1083" s="215"/>
    </row>
    <row r="1084" spans="1:16" x14ac:dyDescent="0.25">
      <c r="H1084" s="50"/>
      <c r="I1084" s="50"/>
      <c r="J1084" s="50"/>
      <c r="K1084" s="50"/>
      <c r="L1084" s="50"/>
      <c r="M1084" s="50"/>
      <c r="N1084" s="50"/>
      <c r="O1084" s="50"/>
      <c r="P1084" s="215"/>
    </row>
    <row r="1085" spans="1:16" x14ac:dyDescent="0.25">
      <c r="H1085" s="50"/>
      <c r="I1085" s="50"/>
      <c r="J1085" s="50"/>
      <c r="K1085" s="50"/>
      <c r="L1085" s="50"/>
      <c r="M1085" s="50"/>
      <c r="N1085" s="50"/>
      <c r="O1085" s="50"/>
      <c r="P1085" s="215"/>
    </row>
    <row r="1086" spans="1:16" x14ac:dyDescent="0.25">
      <c r="H1086" s="50"/>
      <c r="I1086" s="50"/>
      <c r="J1086" s="50"/>
      <c r="K1086" s="50"/>
      <c r="L1086" s="50"/>
      <c r="M1086" s="50"/>
      <c r="N1086" s="50"/>
      <c r="O1086" s="50"/>
      <c r="P1086" s="215"/>
    </row>
    <row r="1087" spans="1:16" x14ac:dyDescent="0.25">
      <c r="H1087" s="50"/>
      <c r="I1087" s="50"/>
      <c r="J1087" s="50"/>
      <c r="K1087" s="50"/>
      <c r="L1087" s="50"/>
      <c r="M1087" s="50"/>
      <c r="N1087" s="50"/>
      <c r="O1087" s="50"/>
      <c r="P1087" s="215"/>
    </row>
    <row r="1088" spans="1:16" x14ac:dyDescent="0.25">
      <c r="H1088" s="50"/>
      <c r="I1088" s="50"/>
      <c r="J1088" s="50"/>
      <c r="K1088" s="50"/>
      <c r="L1088" s="50"/>
      <c r="M1088" s="50"/>
      <c r="N1088" s="50"/>
      <c r="O1088" s="50"/>
      <c r="P1088" s="215"/>
    </row>
    <row r="1089" spans="1:16" x14ac:dyDescent="0.25">
      <c r="H1089" s="50"/>
      <c r="I1089" s="50"/>
      <c r="J1089" s="50"/>
      <c r="K1089" s="50"/>
      <c r="L1089" s="50"/>
      <c r="M1089" s="50"/>
      <c r="N1089" s="50"/>
      <c r="O1089" s="50"/>
      <c r="P1089" s="215"/>
    </row>
    <row r="1090" spans="1:16" x14ac:dyDescent="0.25">
      <c r="A1090" s="70"/>
      <c r="D1090" s="87"/>
      <c r="E1090" s="87"/>
      <c r="F1090" s="87"/>
      <c r="G1090" s="87"/>
      <c r="H1090" s="50"/>
      <c r="I1090" s="50"/>
      <c r="J1090" s="50"/>
      <c r="K1090" s="50"/>
      <c r="L1090" s="50"/>
      <c r="M1090" s="50"/>
      <c r="N1090" s="50"/>
      <c r="O1090" s="50"/>
      <c r="P1090" s="215"/>
    </row>
    <row r="1091" spans="1:16" x14ac:dyDescent="0.25">
      <c r="A1091" s="70"/>
      <c r="D1091" s="87"/>
      <c r="E1091" s="87"/>
      <c r="F1091" s="87"/>
      <c r="G1091" s="87"/>
      <c r="H1091" s="50"/>
      <c r="I1091" s="50"/>
      <c r="J1091" s="50"/>
      <c r="K1091" s="50"/>
      <c r="L1091" s="50"/>
      <c r="M1091" s="50"/>
      <c r="N1091" s="50"/>
      <c r="O1091" s="50"/>
      <c r="P1091" s="215"/>
    </row>
    <row r="1092" spans="1:16" x14ac:dyDescent="0.25">
      <c r="A1092" s="70"/>
      <c r="D1092" s="87"/>
      <c r="E1092" s="87"/>
      <c r="F1092" s="87"/>
      <c r="G1092" s="87"/>
      <c r="H1092" s="50"/>
      <c r="I1092" s="50"/>
      <c r="J1092" s="50"/>
      <c r="K1092" s="50"/>
      <c r="L1092" s="50"/>
      <c r="M1092" s="50"/>
      <c r="N1092" s="50"/>
      <c r="O1092" s="50"/>
      <c r="P1092" s="215"/>
    </row>
    <row r="1093" spans="1:16" x14ac:dyDescent="0.25">
      <c r="A1093" s="70"/>
      <c r="D1093" s="87"/>
      <c r="E1093" s="87"/>
      <c r="F1093" s="87"/>
      <c r="G1093" s="87"/>
      <c r="H1093" s="50"/>
      <c r="I1093" s="50"/>
      <c r="J1093" s="50"/>
      <c r="K1093" s="50"/>
      <c r="L1093" s="50"/>
      <c r="M1093" s="50"/>
      <c r="N1093" s="50"/>
      <c r="O1093" s="50"/>
      <c r="P1093" s="215"/>
    </row>
    <row r="1094" spans="1:16" x14ac:dyDescent="0.25">
      <c r="H1094" s="50"/>
      <c r="I1094" s="50"/>
      <c r="J1094" s="50"/>
      <c r="K1094" s="50"/>
      <c r="L1094" s="50"/>
      <c r="M1094" s="50"/>
      <c r="N1094" s="50"/>
      <c r="O1094" s="50"/>
      <c r="P1094" s="215"/>
    </row>
    <row r="1095" spans="1:16" x14ac:dyDescent="0.25">
      <c r="A1095" s="70"/>
      <c r="H1095" s="50"/>
      <c r="I1095" s="50"/>
      <c r="J1095" s="50"/>
      <c r="K1095" s="50"/>
      <c r="L1095" s="50"/>
      <c r="M1095" s="50"/>
      <c r="N1095" s="50"/>
      <c r="O1095" s="50"/>
      <c r="P1095" s="215"/>
    </row>
    <row r="1096" spans="1:16" x14ac:dyDescent="0.25">
      <c r="H1096" s="50"/>
      <c r="I1096" s="50"/>
      <c r="J1096" s="50"/>
      <c r="K1096" s="50"/>
      <c r="L1096" s="50"/>
      <c r="M1096" s="50"/>
      <c r="N1096" s="50"/>
      <c r="O1096" s="50"/>
      <c r="P1096" s="215"/>
    </row>
    <row r="1097" spans="1:16" x14ac:dyDescent="0.25">
      <c r="H1097" s="50"/>
      <c r="I1097" s="50"/>
      <c r="J1097" s="50"/>
      <c r="K1097" s="50"/>
      <c r="L1097" s="50"/>
      <c r="M1097" s="50"/>
      <c r="N1097" s="50"/>
      <c r="O1097" s="50"/>
      <c r="P1097" s="215"/>
    </row>
    <row r="1098" spans="1:16" x14ac:dyDescent="0.25">
      <c r="H1098" s="50"/>
      <c r="I1098" s="50"/>
      <c r="J1098" s="50"/>
      <c r="K1098" s="50"/>
      <c r="L1098" s="50"/>
      <c r="M1098" s="50"/>
      <c r="N1098" s="50"/>
      <c r="O1098" s="50"/>
      <c r="P1098" s="215"/>
    </row>
    <row r="1099" spans="1:16" x14ac:dyDescent="0.25">
      <c r="H1099" s="50"/>
      <c r="I1099" s="50"/>
      <c r="J1099" s="50"/>
      <c r="K1099" s="50"/>
      <c r="L1099" s="50"/>
      <c r="M1099" s="50"/>
      <c r="N1099" s="50"/>
      <c r="O1099" s="50"/>
      <c r="P1099" s="215"/>
    </row>
    <row r="1100" spans="1:16" x14ac:dyDescent="0.25">
      <c r="A1100" s="70"/>
      <c r="D1100" s="87"/>
      <c r="E1100" s="87"/>
      <c r="F1100" s="87"/>
      <c r="G1100" s="87"/>
      <c r="H1100" s="50"/>
      <c r="I1100" s="50"/>
      <c r="J1100" s="50"/>
      <c r="K1100" s="50"/>
      <c r="L1100" s="50"/>
      <c r="M1100" s="50"/>
      <c r="N1100" s="50"/>
      <c r="O1100" s="50"/>
      <c r="P1100" s="215"/>
    </row>
    <row r="1101" spans="1:16" x14ac:dyDescent="0.25">
      <c r="H1101" s="50"/>
      <c r="I1101" s="50"/>
      <c r="J1101" s="50"/>
      <c r="K1101" s="50"/>
      <c r="L1101" s="50"/>
      <c r="M1101" s="50"/>
      <c r="N1101" s="50"/>
      <c r="O1101" s="50"/>
      <c r="P1101" s="215"/>
    </row>
    <row r="1102" spans="1:16" x14ac:dyDescent="0.25">
      <c r="A1102" s="70"/>
      <c r="H1102" s="50"/>
      <c r="I1102" s="50"/>
      <c r="J1102" s="50"/>
      <c r="K1102" s="50"/>
      <c r="L1102" s="50"/>
      <c r="M1102" s="50"/>
      <c r="N1102" s="50"/>
      <c r="O1102" s="50"/>
      <c r="P1102" s="215"/>
    </row>
    <row r="1103" spans="1:16" x14ac:dyDescent="0.25">
      <c r="H1103" s="50"/>
      <c r="I1103" s="50"/>
      <c r="J1103" s="50"/>
      <c r="K1103" s="50"/>
      <c r="L1103" s="50"/>
      <c r="M1103" s="50"/>
      <c r="N1103" s="50"/>
      <c r="O1103" s="50"/>
      <c r="P1103" s="215"/>
    </row>
    <row r="1104" spans="1:16" x14ac:dyDescent="0.25">
      <c r="A1104" s="70"/>
      <c r="B1104" s="92"/>
      <c r="C1104" s="90"/>
      <c r="D1104" s="87"/>
      <c r="E1104" s="87"/>
      <c r="F1104" s="87"/>
      <c r="G1104" s="87"/>
      <c r="H1104" s="50"/>
      <c r="I1104" s="50"/>
      <c r="J1104" s="50"/>
      <c r="K1104" s="50"/>
      <c r="L1104" s="50"/>
      <c r="M1104" s="50"/>
      <c r="N1104" s="50"/>
      <c r="O1104" s="50"/>
      <c r="P1104" s="215"/>
    </row>
    <row r="1105" spans="1:16" x14ac:dyDescent="0.25">
      <c r="H1105" s="50"/>
      <c r="I1105" s="50"/>
      <c r="J1105" s="50"/>
      <c r="K1105" s="50"/>
      <c r="L1105" s="50"/>
      <c r="M1105" s="50"/>
      <c r="N1105" s="50"/>
      <c r="O1105" s="50"/>
      <c r="P1105" s="215"/>
    </row>
    <row r="1106" spans="1:16" x14ac:dyDescent="0.25">
      <c r="A1106" s="70"/>
      <c r="D1106" s="87"/>
      <c r="E1106" s="87"/>
      <c r="F1106" s="87"/>
      <c r="G1106" s="87"/>
      <c r="H1106" s="50"/>
      <c r="I1106" s="50"/>
      <c r="J1106" s="50"/>
      <c r="K1106" s="50"/>
      <c r="L1106" s="50"/>
      <c r="M1106" s="50"/>
      <c r="N1106" s="50"/>
      <c r="O1106" s="50"/>
      <c r="P1106" s="215"/>
    </row>
    <row r="1107" spans="1:16" x14ac:dyDescent="0.25">
      <c r="A1107" s="70"/>
      <c r="D1107" s="87"/>
      <c r="E1107" s="87"/>
      <c r="F1107" s="87"/>
      <c r="G1107" s="87"/>
      <c r="H1107" s="50"/>
      <c r="I1107" s="50"/>
      <c r="J1107" s="50"/>
      <c r="K1107" s="50"/>
      <c r="L1107" s="50"/>
      <c r="M1107" s="50"/>
      <c r="N1107" s="50"/>
      <c r="O1107" s="50"/>
      <c r="P1107" s="215"/>
    </row>
    <row r="1108" spans="1:16" x14ac:dyDescent="0.25">
      <c r="H1108" s="50"/>
      <c r="I1108" s="50"/>
      <c r="J1108" s="50"/>
      <c r="K1108" s="50"/>
      <c r="L1108" s="50"/>
      <c r="M1108" s="50"/>
      <c r="N1108" s="50"/>
      <c r="O1108" s="50"/>
      <c r="P1108" s="215"/>
    </row>
    <row r="1109" spans="1:16" x14ac:dyDescent="0.25">
      <c r="H1109" s="50"/>
      <c r="I1109" s="50"/>
      <c r="J1109" s="50"/>
      <c r="K1109" s="50"/>
      <c r="L1109" s="50"/>
      <c r="M1109" s="50"/>
      <c r="N1109" s="50"/>
      <c r="O1109" s="50"/>
      <c r="P1109" s="215"/>
    </row>
    <row r="1110" spans="1:16" x14ac:dyDescent="0.25">
      <c r="H1110" s="50"/>
      <c r="I1110" s="50"/>
      <c r="J1110" s="50"/>
      <c r="K1110" s="50"/>
      <c r="L1110" s="50"/>
      <c r="M1110" s="50"/>
      <c r="N1110" s="50"/>
      <c r="O1110" s="50"/>
      <c r="P1110" s="215"/>
    </row>
    <row r="1111" spans="1:16" x14ac:dyDescent="0.25">
      <c r="H1111" s="50"/>
      <c r="I1111" s="50"/>
      <c r="J1111" s="50"/>
      <c r="K1111" s="50"/>
      <c r="L1111" s="50"/>
      <c r="M1111" s="50"/>
      <c r="N1111" s="50"/>
      <c r="O1111" s="50"/>
      <c r="P1111" s="215"/>
    </row>
    <row r="1112" spans="1:16" x14ac:dyDescent="0.25">
      <c r="H1112" s="50"/>
      <c r="I1112" s="50"/>
      <c r="J1112" s="50"/>
      <c r="K1112" s="50"/>
      <c r="L1112" s="50"/>
      <c r="M1112" s="50"/>
      <c r="N1112" s="50"/>
      <c r="O1112" s="50"/>
      <c r="P1112" s="215"/>
    </row>
    <row r="1116" spans="1:16" x14ac:dyDescent="0.25">
      <c r="C1116" s="90"/>
    </row>
    <row r="1117" spans="1:16" x14ac:dyDescent="0.25">
      <c r="A1117" s="70"/>
    </row>
    <row r="1124" spans="1:16" x14ac:dyDescent="0.25">
      <c r="A1124" s="70"/>
      <c r="B1124" s="92"/>
      <c r="C1124" s="90"/>
      <c r="D1124" s="87"/>
      <c r="E1124" s="87"/>
      <c r="F1124" s="87"/>
      <c r="G1124" s="87"/>
    </row>
    <row r="1125" spans="1:16" x14ac:dyDescent="0.25">
      <c r="A1125" s="70"/>
      <c r="B1125" s="92"/>
      <c r="C1125" s="90"/>
      <c r="D1125" s="87"/>
      <c r="E1125" s="87"/>
      <c r="F1125" s="87"/>
      <c r="G1125" s="87"/>
      <c r="H1125" s="87"/>
      <c r="I1125" s="87"/>
      <c r="J1125" s="87"/>
      <c r="K1125" s="87"/>
      <c r="L1125" s="87"/>
      <c r="M1125" s="87"/>
      <c r="N1125" s="87"/>
      <c r="O1125" s="87"/>
      <c r="P1125" s="216"/>
    </row>
    <row r="1126" spans="1:16" x14ac:dyDescent="0.25">
      <c r="A1126" s="70"/>
      <c r="B1126" s="92"/>
      <c r="C1126" s="90"/>
      <c r="D1126" s="87"/>
      <c r="E1126" s="87"/>
      <c r="F1126" s="87"/>
      <c r="G1126" s="87"/>
      <c r="H1126" s="87"/>
      <c r="I1126" s="87"/>
      <c r="J1126" s="87"/>
      <c r="K1126" s="87"/>
      <c r="L1126" s="87"/>
      <c r="M1126" s="87"/>
      <c r="N1126" s="87"/>
      <c r="O1126" s="87"/>
      <c r="P1126" s="216"/>
    </row>
    <row r="1127" spans="1:16" x14ac:dyDescent="0.25">
      <c r="A1127" s="70"/>
      <c r="B1127" s="92"/>
      <c r="C1127" s="90"/>
      <c r="D1127" s="87"/>
      <c r="E1127" s="87"/>
      <c r="F1127" s="87"/>
      <c r="G1127" s="87"/>
      <c r="H1127" s="87"/>
      <c r="I1127" s="87"/>
      <c r="J1127" s="87"/>
      <c r="K1127" s="87"/>
      <c r="L1127" s="87"/>
      <c r="M1127" s="87"/>
      <c r="N1127" s="87"/>
      <c r="O1127" s="87"/>
      <c r="P1127" s="216"/>
    </row>
    <row r="1129" spans="1:16" x14ac:dyDescent="0.25">
      <c r="A1129" s="70"/>
      <c r="H1129" s="50"/>
      <c r="I1129" s="50"/>
      <c r="J1129" s="50"/>
      <c r="K1129" s="50"/>
      <c r="L1129" s="50"/>
      <c r="M1129" s="50"/>
      <c r="N1129" s="50"/>
      <c r="O1129" s="50"/>
      <c r="P1129" s="215"/>
    </row>
    <row r="1130" spans="1:16" x14ac:dyDescent="0.25">
      <c r="H1130" s="50"/>
      <c r="I1130" s="50"/>
      <c r="J1130" s="50"/>
      <c r="K1130" s="50"/>
      <c r="L1130" s="50"/>
      <c r="M1130" s="50"/>
      <c r="N1130" s="50"/>
      <c r="O1130" s="50"/>
      <c r="P1130" s="215"/>
    </row>
    <row r="1131" spans="1:16" x14ac:dyDescent="0.25">
      <c r="H1131" s="50"/>
      <c r="I1131" s="50"/>
      <c r="J1131" s="50"/>
      <c r="K1131" s="50"/>
      <c r="L1131" s="50"/>
      <c r="M1131" s="50"/>
      <c r="N1131" s="50"/>
      <c r="O1131" s="50"/>
      <c r="P1131" s="215"/>
    </row>
    <row r="1132" spans="1:16" x14ac:dyDescent="0.25">
      <c r="H1132" s="50"/>
      <c r="I1132" s="50"/>
      <c r="J1132" s="50"/>
      <c r="K1132" s="50"/>
      <c r="L1132" s="50"/>
      <c r="M1132" s="50"/>
      <c r="N1132" s="50"/>
      <c r="O1132" s="50"/>
      <c r="P1132" s="215"/>
    </row>
    <row r="1133" spans="1:16" x14ac:dyDescent="0.25">
      <c r="H1133" s="50"/>
      <c r="I1133" s="50"/>
      <c r="J1133" s="50"/>
      <c r="K1133" s="50"/>
      <c r="L1133" s="50"/>
      <c r="M1133" s="50"/>
      <c r="N1133" s="50"/>
      <c r="O1133" s="50"/>
      <c r="P1133" s="215"/>
    </row>
    <row r="1134" spans="1:16" x14ac:dyDescent="0.25">
      <c r="H1134" s="50"/>
      <c r="I1134" s="50"/>
      <c r="J1134" s="50"/>
      <c r="K1134" s="50"/>
      <c r="L1134" s="50"/>
      <c r="M1134" s="50"/>
      <c r="N1134" s="50"/>
      <c r="O1134" s="50"/>
      <c r="P1134" s="215"/>
    </row>
    <row r="1135" spans="1:16" x14ac:dyDescent="0.25">
      <c r="H1135" s="50"/>
      <c r="I1135" s="50"/>
      <c r="J1135" s="50"/>
      <c r="K1135" s="50"/>
      <c r="L1135" s="50"/>
      <c r="M1135" s="50"/>
      <c r="N1135" s="50"/>
      <c r="O1135" s="50"/>
      <c r="P1135" s="215"/>
    </row>
    <row r="1136" spans="1:16" x14ac:dyDescent="0.25">
      <c r="H1136" s="50"/>
      <c r="I1136" s="50"/>
      <c r="J1136" s="50"/>
      <c r="K1136" s="50"/>
      <c r="L1136" s="50"/>
      <c r="M1136" s="50"/>
      <c r="N1136" s="50"/>
      <c r="O1136" s="50"/>
      <c r="P1136" s="215"/>
    </row>
    <row r="1137" spans="1:16" x14ac:dyDescent="0.25">
      <c r="H1137" s="50"/>
      <c r="I1137" s="50"/>
      <c r="J1137" s="50"/>
      <c r="K1137" s="50"/>
      <c r="L1137" s="50"/>
      <c r="M1137" s="50"/>
      <c r="N1137" s="50"/>
      <c r="O1137" s="50"/>
      <c r="P1137" s="215"/>
    </row>
    <row r="1138" spans="1:16" x14ac:dyDescent="0.25">
      <c r="A1138" s="70"/>
      <c r="D1138" s="87"/>
      <c r="E1138" s="87"/>
      <c r="F1138" s="87"/>
      <c r="G1138" s="87"/>
      <c r="H1138" s="50"/>
      <c r="I1138" s="50"/>
      <c r="J1138" s="50"/>
      <c r="K1138" s="50"/>
      <c r="L1138" s="50"/>
      <c r="M1138" s="50"/>
      <c r="N1138" s="50"/>
      <c r="O1138" s="50"/>
      <c r="P1138" s="215"/>
    </row>
    <row r="1139" spans="1:16" x14ac:dyDescent="0.25">
      <c r="A1139" s="70"/>
      <c r="D1139" s="87"/>
      <c r="E1139" s="87"/>
      <c r="F1139" s="87"/>
      <c r="G1139" s="87"/>
      <c r="H1139" s="50"/>
      <c r="I1139" s="50"/>
      <c r="J1139" s="50"/>
      <c r="K1139" s="50"/>
      <c r="L1139" s="50"/>
      <c r="M1139" s="50"/>
      <c r="N1139" s="50"/>
      <c r="O1139" s="50"/>
      <c r="P1139" s="215"/>
    </row>
    <row r="1140" spans="1:16" x14ac:dyDescent="0.25">
      <c r="A1140" s="70"/>
      <c r="D1140" s="87"/>
      <c r="E1140" s="87"/>
      <c r="F1140" s="87"/>
      <c r="G1140" s="87"/>
      <c r="H1140" s="50"/>
      <c r="I1140" s="50"/>
      <c r="J1140" s="50"/>
      <c r="K1140" s="50"/>
      <c r="L1140" s="50"/>
      <c r="M1140" s="50"/>
      <c r="N1140" s="50"/>
      <c r="O1140" s="50"/>
      <c r="P1140" s="215"/>
    </row>
    <row r="1141" spans="1:16" x14ac:dyDescent="0.25">
      <c r="A1141" s="70"/>
      <c r="D1141" s="87"/>
      <c r="E1141" s="87"/>
      <c r="F1141" s="87"/>
      <c r="G1141" s="87"/>
      <c r="H1141" s="50"/>
      <c r="I1141" s="50"/>
      <c r="J1141" s="50"/>
      <c r="K1141" s="50"/>
      <c r="L1141" s="50"/>
      <c r="M1141" s="50"/>
      <c r="N1141" s="50"/>
      <c r="O1141" s="50"/>
      <c r="P1141" s="215"/>
    </row>
    <row r="1142" spans="1:16" x14ac:dyDescent="0.25">
      <c r="H1142" s="50"/>
      <c r="I1142" s="50"/>
      <c r="J1142" s="50"/>
      <c r="K1142" s="50"/>
      <c r="L1142" s="50"/>
      <c r="M1142" s="50"/>
      <c r="N1142" s="50"/>
      <c r="O1142" s="50"/>
      <c r="P1142" s="215"/>
    </row>
    <row r="1143" spans="1:16" x14ac:dyDescent="0.25">
      <c r="A1143" s="70"/>
      <c r="H1143" s="50"/>
      <c r="I1143" s="50"/>
      <c r="J1143" s="50"/>
      <c r="K1143" s="50"/>
      <c r="L1143" s="50"/>
      <c r="M1143" s="50"/>
      <c r="N1143" s="50"/>
      <c r="O1143" s="50"/>
      <c r="P1143" s="215"/>
    </row>
    <row r="1144" spans="1:16" x14ac:dyDescent="0.25">
      <c r="H1144" s="50"/>
      <c r="I1144" s="50"/>
      <c r="J1144" s="50"/>
      <c r="K1144" s="50"/>
      <c r="L1144" s="50"/>
      <c r="M1144" s="50"/>
      <c r="N1144" s="50"/>
      <c r="O1144" s="50"/>
      <c r="P1144" s="215"/>
    </row>
    <row r="1145" spans="1:16" x14ac:dyDescent="0.25">
      <c r="H1145" s="50"/>
      <c r="I1145" s="50"/>
      <c r="J1145" s="50"/>
      <c r="K1145" s="50"/>
      <c r="L1145" s="50"/>
      <c r="M1145" s="50"/>
      <c r="N1145" s="50"/>
      <c r="O1145" s="50"/>
      <c r="P1145" s="215"/>
    </row>
    <row r="1146" spans="1:16" x14ac:dyDescent="0.25">
      <c r="H1146" s="50"/>
      <c r="I1146" s="50"/>
      <c r="J1146" s="50"/>
      <c r="K1146" s="50"/>
      <c r="L1146" s="50"/>
      <c r="M1146" s="50"/>
      <c r="N1146" s="50"/>
      <c r="O1146" s="50"/>
      <c r="P1146" s="215"/>
    </row>
    <row r="1147" spans="1:16" x14ac:dyDescent="0.25">
      <c r="A1147" s="70"/>
      <c r="D1147" s="87"/>
      <c r="E1147" s="87"/>
      <c r="F1147" s="87"/>
      <c r="G1147" s="87"/>
      <c r="H1147" s="50"/>
      <c r="I1147" s="50"/>
      <c r="J1147" s="50"/>
      <c r="K1147" s="50"/>
      <c r="L1147" s="50"/>
      <c r="M1147" s="50"/>
      <c r="N1147" s="50"/>
      <c r="O1147" s="50"/>
      <c r="P1147" s="215"/>
    </row>
    <row r="1148" spans="1:16" x14ac:dyDescent="0.25">
      <c r="H1148" s="50"/>
      <c r="I1148" s="50"/>
      <c r="J1148" s="50"/>
      <c r="K1148" s="50"/>
      <c r="L1148" s="50"/>
      <c r="M1148" s="50"/>
      <c r="N1148" s="50"/>
      <c r="O1148" s="50"/>
      <c r="P1148" s="215"/>
    </row>
    <row r="1149" spans="1:16" x14ac:dyDescent="0.25">
      <c r="H1149" s="50"/>
      <c r="I1149" s="50"/>
      <c r="J1149" s="50"/>
      <c r="K1149" s="50"/>
      <c r="L1149" s="50"/>
      <c r="M1149" s="50"/>
      <c r="N1149" s="50"/>
      <c r="O1149" s="50"/>
      <c r="P1149" s="215"/>
    </row>
    <row r="1150" spans="1:16" x14ac:dyDescent="0.25">
      <c r="H1150" s="50"/>
      <c r="I1150" s="50"/>
      <c r="J1150" s="50"/>
      <c r="K1150" s="50"/>
      <c r="L1150" s="50"/>
      <c r="M1150" s="50"/>
      <c r="N1150" s="50"/>
      <c r="O1150" s="50"/>
      <c r="P1150" s="215"/>
    </row>
    <row r="1151" spans="1:16" x14ac:dyDescent="0.25">
      <c r="A1151" s="70"/>
      <c r="B1151" s="92"/>
      <c r="C1151" s="90"/>
      <c r="D1151" s="87"/>
      <c r="E1151" s="87"/>
      <c r="F1151" s="87"/>
      <c r="G1151" s="87"/>
      <c r="H1151" s="50"/>
      <c r="I1151" s="50"/>
      <c r="J1151" s="50"/>
      <c r="K1151" s="50"/>
      <c r="L1151" s="50"/>
      <c r="M1151" s="50"/>
      <c r="N1151" s="50"/>
      <c r="O1151" s="50"/>
      <c r="P1151" s="215"/>
    </row>
    <row r="1152" spans="1:16" x14ac:dyDescent="0.25">
      <c r="H1152" s="50"/>
      <c r="I1152" s="50"/>
      <c r="J1152" s="50"/>
      <c r="K1152" s="50"/>
      <c r="L1152" s="50"/>
      <c r="M1152" s="50"/>
      <c r="N1152" s="50"/>
      <c r="O1152" s="50"/>
      <c r="P1152" s="215"/>
    </row>
    <row r="1153" spans="1:16" x14ac:dyDescent="0.25">
      <c r="H1153" s="50"/>
      <c r="I1153" s="50"/>
      <c r="J1153" s="50"/>
      <c r="K1153" s="50"/>
      <c r="L1153" s="50"/>
      <c r="M1153" s="50"/>
      <c r="N1153" s="50"/>
      <c r="O1153" s="50"/>
      <c r="P1153" s="215"/>
    </row>
    <row r="1154" spans="1:16" x14ac:dyDescent="0.25">
      <c r="A1154" s="70"/>
      <c r="D1154" s="87"/>
      <c r="E1154" s="87"/>
      <c r="F1154" s="87"/>
      <c r="G1154" s="87"/>
      <c r="H1154" s="50"/>
      <c r="I1154" s="50"/>
      <c r="J1154" s="50"/>
      <c r="K1154" s="50"/>
      <c r="L1154" s="50"/>
      <c r="M1154" s="50"/>
      <c r="N1154" s="50"/>
      <c r="O1154" s="50"/>
      <c r="P1154" s="215"/>
    </row>
    <row r="1155" spans="1:16" x14ac:dyDescent="0.25">
      <c r="H1155" s="50"/>
      <c r="I1155" s="50"/>
      <c r="J1155" s="50"/>
      <c r="K1155" s="50"/>
      <c r="L1155" s="50"/>
      <c r="M1155" s="50"/>
      <c r="N1155" s="50"/>
      <c r="O1155" s="50"/>
      <c r="P1155" s="215"/>
    </row>
    <row r="1156" spans="1:16" x14ac:dyDescent="0.25">
      <c r="A1156" s="70"/>
      <c r="B1156" s="92"/>
      <c r="H1156" s="50"/>
      <c r="I1156" s="50"/>
      <c r="J1156" s="50"/>
      <c r="K1156" s="50"/>
      <c r="L1156" s="50"/>
      <c r="M1156" s="50"/>
      <c r="N1156" s="50"/>
      <c r="O1156" s="50"/>
      <c r="P1156" s="215"/>
    </row>
    <row r="1157" spans="1:16" x14ac:dyDescent="0.25">
      <c r="H1157" s="50"/>
      <c r="I1157" s="50"/>
      <c r="J1157" s="50"/>
      <c r="K1157" s="50"/>
      <c r="L1157" s="50"/>
      <c r="M1157" s="50"/>
      <c r="N1157" s="50"/>
      <c r="O1157" s="50"/>
      <c r="P1157" s="215"/>
    </row>
    <row r="1158" spans="1:16" x14ac:dyDescent="0.25">
      <c r="H1158" s="50"/>
      <c r="I1158" s="50"/>
      <c r="J1158" s="50"/>
      <c r="K1158" s="50"/>
      <c r="L1158" s="50"/>
      <c r="M1158" s="50"/>
      <c r="N1158" s="50"/>
      <c r="O1158" s="50"/>
      <c r="P1158" s="215"/>
    </row>
    <row r="1159" spans="1:16" x14ac:dyDescent="0.25">
      <c r="H1159" s="50"/>
      <c r="I1159" s="50"/>
      <c r="J1159" s="50"/>
      <c r="K1159" s="50"/>
      <c r="L1159" s="50"/>
      <c r="M1159" s="50"/>
      <c r="N1159" s="50"/>
      <c r="O1159" s="50"/>
      <c r="P1159" s="215"/>
    </row>
    <row r="1160" spans="1:16" x14ac:dyDescent="0.25">
      <c r="A1160" s="70"/>
      <c r="B1160" s="92"/>
      <c r="C1160" s="90"/>
      <c r="D1160" s="87"/>
      <c r="E1160" s="87"/>
      <c r="F1160" s="87"/>
      <c r="G1160" s="87"/>
      <c r="H1160" s="50"/>
      <c r="I1160" s="50"/>
      <c r="J1160" s="50"/>
      <c r="K1160" s="50"/>
      <c r="L1160" s="50"/>
      <c r="M1160" s="50"/>
      <c r="N1160" s="50"/>
      <c r="O1160" s="50"/>
      <c r="P1160" s="215"/>
    </row>
    <row r="1161" spans="1:16" x14ac:dyDescent="0.25">
      <c r="A1161" s="70"/>
      <c r="B1161" s="92"/>
      <c r="C1161" s="90"/>
      <c r="D1161" s="87"/>
      <c r="E1161" s="87"/>
      <c r="F1161" s="87"/>
      <c r="G1161" s="87"/>
    </row>
    <row r="1162" spans="1:16" x14ac:dyDescent="0.25">
      <c r="A1162" s="70"/>
      <c r="B1162" s="92"/>
      <c r="C1162" s="90"/>
      <c r="D1162" s="87"/>
      <c r="E1162" s="87"/>
      <c r="F1162" s="87"/>
      <c r="G1162" s="87"/>
    </row>
    <row r="1163" spans="1:16" x14ac:dyDescent="0.25">
      <c r="A1163" s="70"/>
      <c r="B1163" s="92"/>
      <c r="C1163" s="90"/>
      <c r="D1163" s="87"/>
      <c r="E1163" s="87"/>
      <c r="F1163" s="87"/>
      <c r="G1163" s="87"/>
    </row>
    <row r="1165" spans="1:16" x14ac:dyDescent="0.25">
      <c r="C1165" s="90"/>
    </row>
    <row r="1166" spans="1:16" x14ac:dyDescent="0.25">
      <c r="A1166" s="70"/>
      <c r="B1166" s="92"/>
    </row>
    <row r="1174" spans="1:16" x14ac:dyDescent="0.25">
      <c r="A1174" s="70"/>
      <c r="B1174" s="92"/>
      <c r="C1174" s="90"/>
      <c r="D1174" s="87"/>
      <c r="E1174" s="87"/>
      <c r="F1174" s="87"/>
      <c r="G1174" s="87"/>
      <c r="H1174" s="87"/>
      <c r="I1174" s="87"/>
      <c r="J1174" s="87"/>
      <c r="K1174" s="87"/>
      <c r="L1174" s="87"/>
      <c r="M1174" s="87"/>
      <c r="N1174" s="87"/>
      <c r="O1174" s="87"/>
      <c r="P1174" s="216"/>
    </row>
    <row r="1175" spans="1:16" x14ac:dyDescent="0.25">
      <c r="A1175" s="70"/>
      <c r="B1175" s="92"/>
      <c r="C1175" s="90"/>
      <c r="D1175" s="87"/>
      <c r="E1175" s="87"/>
      <c r="F1175" s="87"/>
      <c r="G1175" s="87"/>
      <c r="H1175" s="87"/>
      <c r="I1175" s="87"/>
      <c r="J1175" s="87"/>
      <c r="K1175" s="87"/>
      <c r="L1175" s="87"/>
      <c r="M1175" s="87"/>
      <c r="N1175" s="87"/>
      <c r="O1175" s="87"/>
      <c r="P1175" s="216"/>
    </row>
    <row r="1176" spans="1:16" x14ac:dyDescent="0.25">
      <c r="A1176" s="70"/>
      <c r="B1176" s="92"/>
      <c r="C1176" s="90"/>
      <c r="D1176" s="87"/>
      <c r="E1176" s="87"/>
      <c r="F1176" s="87"/>
      <c r="G1176" s="87"/>
      <c r="H1176" s="87"/>
      <c r="I1176" s="87"/>
      <c r="J1176" s="87"/>
      <c r="K1176" s="87"/>
      <c r="L1176" s="87"/>
      <c r="M1176" s="87"/>
      <c r="N1176" s="87"/>
      <c r="O1176" s="87"/>
      <c r="P1176" s="216"/>
    </row>
    <row r="1177" spans="1:16" x14ac:dyDescent="0.25">
      <c r="H1177" s="50"/>
      <c r="I1177" s="50"/>
      <c r="J1177" s="50"/>
      <c r="K1177" s="50"/>
      <c r="L1177" s="50"/>
      <c r="M1177" s="50"/>
      <c r="N1177" s="50"/>
      <c r="O1177" s="50"/>
      <c r="P1177" s="215"/>
    </row>
    <row r="1178" spans="1:16" x14ac:dyDescent="0.25">
      <c r="A1178" s="70"/>
      <c r="H1178" s="50"/>
      <c r="I1178" s="50"/>
      <c r="J1178" s="50"/>
      <c r="K1178" s="50"/>
      <c r="L1178" s="50"/>
      <c r="M1178" s="50"/>
      <c r="N1178" s="50"/>
      <c r="O1178" s="50"/>
      <c r="P1178" s="215"/>
    </row>
    <row r="1179" spans="1:16" x14ac:dyDescent="0.25">
      <c r="H1179" s="50"/>
      <c r="I1179" s="50"/>
      <c r="J1179" s="50"/>
      <c r="K1179" s="50"/>
      <c r="L1179" s="50"/>
      <c r="M1179" s="50"/>
      <c r="N1179" s="50"/>
      <c r="O1179" s="50"/>
      <c r="P1179" s="215"/>
    </row>
    <row r="1180" spans="1:16" x14ac:dyDescent="0.25">
      <c r="H1180" s="50"/>
      <c r="I1180" s="50"/>
      <c r="J1180" s="50"/>
      <c r="K1180" s="50"/>
      <c r="L1180" s="50"/>
      <c r="M1180" s="50"/>
      <c r="N1180" s="50"/>
      <c r="O1180" s="50"/>
      <c r="P1180" s="215"/>
    </row>
    <row r="1181" spans="1:16" x14ac:dyDescent="0.25">
      <c r="H1181" s="50"/>
      <c r="I1181" s="50"/>
      <c r="J1181" s="50"/>
      <c r="K1181" s="50"/>
      <c r="L1181" s="50"/>
      <c r="M1181" s="50"/>
      <c r="N1181" s="50"/>
      <c r="O1181" s="50"/>
      <c r="P1181" s="215"/>
    </row>
    <row r="1182" spans="1:16" x14ac:dyDescent="0.25">
      <c r="H1182" s="50"/>
      <c r="I1182" s="50"/>
      <c r="J1182" s="50"/>
      <c r="K1182" s="50"/>
      <c r="L1182" s="50"/>
      <c r="M1182" s="50"/>
      <c r="N1182" s="50"/>
      <c r="O1182" s="50"/>
      <c r="P1182" s="215"/>
    </row>
    <row r="1183" spans="1:16" x14ac:dyDescent="0.25">
      <c r="H1183" s="50"/>
      <c r="I1183" s="50"/>
      <c r="J1183" s="50"/>
      <c r="K1183" s="50"/>
      <c r="L1183" s="50"/>
      <c r="M1183" s="50"/>
      <c r="N1183" s="50"/>
      <c r="O1183" s="50"/>
      <c r="P1183" s="215"/>
    </row>
    <row r="1184" spans="1:16" x14ac:dyDescent="0.25">
      <c r="H1184" s="50"/>
      <c r="I1184" s="50"/>
      <c r="J1184" s="50"/>
      <c r="K1184" s="50"/>
      <c r="L1184" s="50"/>
      <c r="M1184" s="50"/>
      <c r="N1184" s="50"/>
      <c r="O1184" s="50"/>
      <c r="P1184" s="215"/>
    </row>
    <row r="1185" spans="1:16" x14ac:dyDescent="0.25">
      <c r="H1185" s="50"/>
      <c r="I1185" s="50"/>
      <c r="J1185" s="50"/>
      <c r="K1185" s="50"/>
      <c r="L1185" s="50"/>
      <c r="M1185" s="50"/>
      <c r="N1185" s="50"/>
      <c r="O1185" s="50"/>
      <c r="P1185" s="215"/>
    </row>
    <row r="1186" spans="1:16" x14ac:dyDescent="0.25">
      <c r="H1186" s="50"/>
      <c r="I1186" s="50"/>
      <c r="J1186" s="50"/>
      <c r="K1186" s="50"/>
      <c r="L1186" s="50"/>
      <c r="M1186" s="50"/>
      <c r="N1186" s="50"/>
      <c r="O1186" s="50"/>
      <c r="P1186" s="215"/>
    </row>
    <row r="1187" spans="1:16" x14ac:dyDescent="0.25">
      <c r="H1187" s="50"/>
      <c r="I1187" s="50"/>
      <c r="J1187" s="50"/>
      <c r="K1187" s="50"/>
      <c r="L1187" s="50"/>
      <c r="M1187" s="50"/>
      <c r="N1187" s="50"/>
      <c r="O1187" s="50"/>
      <c r="P1187" s="215"/>
    </row>
    <row r="1188" spans="1:16" x14ac:dyDescent="0.25">
      <c r="A1188" s="70"/>
      <c r="D1188" s="87"/>
      <c r="E1188" s="87"/>
      <c r="F1188" s="87"/>
      <c r="G1188" s="87"/>
      <c r="H1188" s="50"/>
      <c r="I1188" s="50"/>
      <c r="J1188" s="50"/>
      <c r="K1188" s="50"/>
      <c r="L1188" s="50"/>
      <c r="M1188" s="50"/>
      <c r="N1188" s="50"/>
      <c r="O1188" s="50"/>
      <c r="P1188" s="215"/>
    </row>
    <row r="1189" spans="1:16" x14ac:dyDescent="0.25">
      <c r="A1189" s="70"/>
      <c r="D1189" s="87"/>
      <c r="E1189" s="87"/>
      <c r="F1189" s="87"/>
      <c r="G1189" s="87"/>
      <c r="H1189" s="50"/>
      <c r="I1189" s="50"/>
      <c r="J1189" s="50"/>
      <c r="K1189" s="50"/>
      <c r="L1189" s="50"/>
      <c r="M1189" s="50"/>
      <c r="N1189" s="50"/>
      <c r="O1189" s="50"/>
      <c r="P1189" s="215"/>
    </row>
    <row r="1190" spans="1:16" x14ac:dyDescent="0.25">
      <c r="A1190" s="70"/>
      <c r="D1190" s="87"/>
      <c r="E1190" s="87"/>
      <c r="F1190" s="87"/>
      <c r="G1190" s="87"/>
      <c r="H1190" s="50"/>
      <c r="I1190" s="50"/>
      <c r="J1190" s="50"/>
      <c r="K1190" s="50"/>
      <c r="L1190" s="50"/>
      <c r="M1190" s="50"/>
      <c r="N1190" s="50"/>
      <c r="O1190" s="50"/>
      <c r="P1190" s="215"/>
    </row>
    <row r="1191" spans="1:16" x14ac:dyDescent="0.25">
      <c r="H1191" s="50"/>
      <c r="I1191" s="50"/>
      <c r="J1191" s="50"/>
      <c r="K1191" s="50"/>
      <c r="L1191" s="50"/>
      <c r="M1191" s="50"/>
      <c r="N1191" s="50"/>
      <c r="O1191" s="50"/>
      <c r="P1191" s="215"/>
    </row>
    <row r="1192" spans="1:16" x14ac:dyDescent="0.25">
      <c r="A1192" s="70"/>
      <c r="H1192" s="50"/>
      <c r="I1192" s="50"/>
      <c r="J1192" s="50"/>
      <c r="K1192" s="50"/>
      <c r="L1192" s="50"/>
      <c r="M1192" s="50"/>
      <c r="N1192" s="50"/>
      <c r="O1192" s="50"/>
      <c r="P1192" s="215"/>
    </row>
    <row r="1193" spans="1:16" x14ac:dyDescent="0.25">
      <c r="H1193" s="50"/>
      <c r="I1193" s="50"/>
      <c r="J1193" s="50"/>
      <c r="K1193" s="50"/>
      <c r="L1193" s="50"/>
      <c r="M1193" s="50"/>
      <c r="N1193" s="50"/>
      <c r="O1193" s="50"/>
      <c r="P1193" s="215"/>
    </row>
    <row r="1194" spans="1:16" x14ac:dyDescent="0.25">
      <c r="H1194" s="50"/>
      <c r="I1194" s="50"/>
      <c r="J1194" s="50"/>
      <c r="K1194" s="50"/>
      <c r="L1194" s="50"/>
      <c r="M1194" s="50"/>
      <c r="N1194" s="50"/>
      <c r="O1194" s="50"/>
      <c r="P1194" s="215"/>
    </row>
    <row r="1195" spans="1:16" x14ac:dyDescent="0.25">
      <c r="H1195" s="50"/>
      <c r="I1195" s="50"/>
      <c r="J1195" s="50"/>
      <c r="K1195" s="50"/>
      <c r="L1195" s="50"/>
      <c r="M1195" s="50"/>
      <c r="N1195" s="50"/>
      <c r="O1195" s="50"/>
      <c r="P1195" s="215"/>
    </row>
    <row r="1196" spans="1:16" x14ac:dyDescent="0.25">
      <c r="A1196" s="70"/>
      <c r="D1196" s="87"/>
      <c r="E1196" s="87"/>
      <c r="F1196" s="87"/>
      <c r="G1196" s="87"/>
      <c r="H1196" s="50"/>
      <c r="I1196" s="50"/>
      <c r="J1196" s="50"/>
      <c r="K1196" s="50"/>
      <c r="L1196" s="50"/>
      <c r="M1196" s="50"/>
      <c r="N1196" s="50"/>
      <c r="O1196" s="50"/>
      <c r="P1196" s="215"/>
    </row>
    <row r="1197" spans="1:16" x14ac:dyDescent="0.25">
      <c r="H1197" s="50"/>
      <c r="I1197" s="50"/>
      <c r="J1197" s="50"/>
      <c r="K1197" s="50"/>
      <c r="L1197" s="50"/>
      <c r="M1197" s="50"/>
      <c r="N1197" s="50"/>
      <c r="O1197" s="50"/>
      <c r="P1197" s="215"/>
    </row>
    <row r="1198" spans="1:16" x14ac:dyDescent="0.25">
      <c r="H1198" s="50"/>
      <c r="I1198" s="50"/>
      <c r="J1198" s="50"/>
      <c r="K1198" s="50"/>
      <c r="L1198" s="50"/>
      <c r="M1198" s="50"/>
      <c r="N1198" s="50"/>
      <c r="O1198" s="50"/>
      <c r="P1198" s="215"/>
    </row>
    <row r="1199" spans="1:16" x14ac:dyDescent="0.25">
      <c r="H1199" s="50"/>
      <c r="I1199" s="50"/>
      <c r="J1199" s="50"/>
      <c r="K1199" s="50"/>
      <c r="L1199" s="50"/>
      <c r="M1199" s="50"/>
      <c r="N1199" s="50"/>
      <c r="O1199" s="50"/>
      <c r="P1199" s="215"/>
    </row>
    <row r="1200" spans="1:16" x14ac:dyDescent="0.25">
      <c r="A1200" s="70"/>
      <c r="D1200" s="87"/>
      <c r="E1200" s="87"/>
      <c r="F1200" s="87"/>
      <c r="G1200" s="87"/>
      <c r="H1200" s="50"/>
      <c r="I1200" s="50"/>
      <c r="J1200" s="50"/>
      <c r="K1200" s="50"/>
      <c r="L1200" s="50"/>
      <c r="M1200" s="50"/>
      <c r="N1200" s="50"/>
      <c r="O1200" s="50"/>
      <c r="P1200" s="215"/>
    </row>
    <row r="1201" spans="1:16" x14ac:dyDescent="0.25">
      <c r="H1201" s="50"/>
      <c r="I1201" s="50"/>
      <c r="J1201" s="50"/>
      <c r="K1201" s="50"/>
      <c r="L1201" s="50"/>
      <c r="M1201" s="50"/>
      <c r="N1201" s="50"/>
      <c r="O1201" s="50"/>
      <c r="P1201" s="215"/>
    </row>
    <row r="1202" spans="1:16" x14ac:dyDescent="0.25">
      <c r="H1202" s="50"/>
      <c r="I1202" s="50"/>
      <c r="J1202" s="50"/>
      <c r="K1202" s="50"/>
      <c r="L1202" s="50"/>
      <c r="M1202" s="50"/>
      <c r="N1202" s="50"/>
      <c r="O1202" s="50"/>
      <c r="P1202" s="215"/>
    </row>
    <row r="1203" spans="1:16" x14ac:dyDescent="0.25">
      <c r="A1203" s="70"/>
      <c r="D1203" s="87"/>
      <c r="E1203" s="87"/>
      <c r="F1203" s="87"/>
      <c r="G1203" s="87"/>
      <c r="H1203" s="50"/>
      <c r="I1203" s="50"/>
      <c r="J1203" s="50"/>
      <c r="K1203" s="50"/>
      <c r="L1203" s="50"/>
      <c r="M1203" s="50"/>
      <c r="N1203" s="50"/>
      <c r="O1203" s="50"/>
      <c r="P1203" s="215"/>
    </row>
    <row r="1204" spans="1:16" x14ac:dyDescent="0.25">
      <c r="H1204" s="50"/>
      <c r="I1204" s="50"/>
      <c r="J1204" s="50"/>
      <c r="K1204" s="50"/>
      <c r="L1204" s="50"/>
      <c r="M1204" s="50"/>
      <c r="N1204" s="50"/>
      <c r="O1204" s="50"/>
      <c r="P1204" s="215"/>
    </row>
    <row r="1205" spans="1:16" x14ac:dyDescent="0.25">
      <c r="A1205" s="70"/>
      <c r="B1205" s="92"/>
      <c r="H1205" s="50"/>
      <c r="I1205" s="50"/>
      <c r="J1205" s="50"/>
      <c r="K1205" s="50"/>
      <c r="L1205" s="50"/>
      <c r="M1205" s="50"/>
      <c r="N1205" s="50"/>
      <c r="O1205" s="50"/>
      <c r="P1205" s="215"/>
    </row>
    <row r="1206" spans="1:16" x14ac:dyDescent="0.25">
      <c r="H1206" s="50"/>
      <c r="I1206" s="50"/>
      <c r="J1206" s="50"/>
      <c r="K1206" s="50"/>
      <c r="L1206" s="50"/>
      <c r="M1206" s="50"/>
      <c r="N1206" s="50"/>
      <c r="O1206" s="50"/>
      <c r="P1206" s="215"/>
    </row>
    <row r="1207" spans="1:16" x14ac:dyDescent="0.25">
      <c r="A1207" s="70"/>
      <c r="B1207" s="92"/>
      <c r="C1207" s="90"/>
      <c r="D1207" s="87"/>
      <c r="E1207" s="87"/>
      <c r="F1207" s="87"/>
      <c r="G1207" s="87"/>
      <c r="H1207" s="50"/>
      <c r="I1207" s="50"/>
      <c r="J1207" s="50"/>
      <c r="K1207" s="50"/>
      <c r="L1207" s="50"/>
      <c r="M1207" s="50"/>
      <c r="N1207" s="50"/>
      <c r="O1207" s="50"/>
      <c r="P1207" s="215"/>
    </row>
    <row r="1208" spans="1:16" x14ac:dyDescent="0.25">
      <c r="H1208" s="50"/>
      <c r="I1208" s="50"/>
      <c r="J1208" s="50"/>
      <c r="K1208" s="50"/>
      <c r="L1208" s="50"/>
      <c r="M1208" s="50"/>
      <c r="N1208" s="50"/>
      <c r="O1208" s="50"/>
      <c r="P1208" s="215"/>
    </row>
    <row r="1209" spans="1:16" x14ac:dyDescent="0.25">
      <c r="H1209" s="50"/>
      <c r="I1209" s="50"/>
      <c r="J1209" s="50"/>
      <c r="K1209" s="50"/>
      <c r="L1209" s="50"/>
      <c r="M1209" s="50"/>
      <c r="N1209" s="50"/>
      <c r="O1209" s="50"/>
      <c r="P1209" s="215"/>
    </row>
    <row r="1210" spans="1:16" x14ac:dyDescent="0.25">
      <c r="H1210" s="50"/>
      <c r="I1210" s="50"/>
      <c r="J1210" s="50"/>
      <c r="K1210" s="50"/>
      <c r="L1210" s="50"/>
      <c r="M1210" s="50"/>
      <c r="N1210" s="50"/>
      <c r="O1210" s="50"/>
      <c r="P1210" s="215"/>
    </row>
    <row r="1211" spans="1:16" x14ac:dyDescent="0.25">
      <c r="H1211" s="50"/>
      <c r="I1211" s="50"/>
      <c r="J1211" s="50"/>
      <c r="K1211" s="50"/>
      <c r="L1211" s="50"/>
      <c r="M1211" s="50"/>
      <c r="N1211" s="50"/>
      <c r="O1211" s="50"/>
      <c r="P1211" s="215"/>
    </row>
    <row r="1212" spans="1:16" x14ac:dyDescent="0.25">
      <c r="H1212" s="50"/>
      <c r="I1212" s="50"/>
      <c r="J1212" s="50"/>
      <c r="K1212" s="50"/>
      <c r="L1212" s="50"/>
      <c r="M1212" s="50"/>
      <c r="N1212" s="50"/>
      <c r="O1212" s="50"/>
      <c r="P1212" s="215"/>
    </row>
    <row r="1213" spans="1:16" x14ac:dyDescent="0.25">
      <c r="C1213" s="90"/>
      <c r="H1213" s="50"/>
      <c r="I1213" s="50"/>
      <c r="J1213" s="50"/>
      <c r="K1213" s="50"/>
      <c r="L1213" s="50"/>
      <c r="M1213" s="50"/>
      <c r="N1213" s="50"/>
      <c r="O1213" s="50"/>
      <c r="P1213" s="215"/>
    </row>
    <row r="1214" spans="1:16" x14ac:dyDescent="0.25">
      <c r="A1214" s="70"/>
      <c r="B1214" s="92"/>
      <c r="H1214" s="50"/>
      <c r="I1214" s="50"/>
      <c r="J1214" s="50"/>
      <c r="K1214" s="50"/>
      <c r="L1214" s="50"/>
      <c r="M1214" s="50"/>
      <c r="N1214" s="50"/>
      <c r="O1214" s="50"/>
      <c r="P1214" s="215"/>
    </row>
    <row r="1215" spans="1:16" x14ac:dyDescent="0.25">
      <c r="H1215" s="50"/>
      <c r="I1215" s="50"/>
      <c r="J1215" s="50"/>
      <c r="K1215" s="50"/>
      <c r="L1215" s="50"/>
      <c r="M1215" s="50"/>
      <c r="N1215" s="50"/>
      <c r="O1215" s="50"/>
      <c r="P1215" s="215"/>
    </row>
    <row r="1216" spans="1:16" x14ac:dyDescent="0.25">
      <c r="H1216" s="50"/>
      <c r="I1216" s="50"/>
      <c r="J1216" s="50"/>
      <c r="K1216" s="50"/>
      <c r="L1216" s="50"/>
      <c r="M1216" s="50"/>
      <c r="N1216" s="50"/>
      <c r="O1216" s="50"/>
      <c r="P1216" s="215"/>
    </row>
    <row r="1217" spans="1:16" x14ac:dyDescent="0.25">
      <c r="H1217" s="50"/>
      <c r="I1217" s="50"/>
      <c r="J1217" s="50"/>
      <c r="K1217" s="50"/>
      <c r="L1217" s="50"/>
      <c r="M1217" s="50"/>
      <c r="N1217" s="50"/>
      <c r="O1217" s="50"/>
      <c r="P1217" s="215"/>
    </row>
    <row r="1218" spans="1:16" x14ac:dyDescent="0.25">
      <c r="H1218" s="50"/>
      <c r="I1218" s="50"/>
      <c r="J1218" s="50"/>
      <c r="K1218" s="50"/>
      <c r="L1218" s="50"/>
      <c r="M1218" s="50"/>
      <c r="N1218" s="50"/>
      <c r="O1218" s="50"/>
      <c r="P1218" s="215"/>
    </row>
    <row r="1219" spans="1:16" x14ac:dyDescent="0.25">
      <c r="H1219" s="50"/>
      <c r="I1219" s="50"/>
      <c r="J1219" s="50"/>
      <c r="K1219" s="50"/>
      <c r="L1219" s="50"/>
      <c r="M1219" s="50"/>
      <c r="N1219" s="50"/>
      <c r="O1219" s="50"/>
      <c r="P1219" s="215"/>
    </row>
    <row r="1220" spans="1:16" x14ac:dyDescent="0.25">
      <c r="H1220" s="50"/>
      <c r="I1220" s="50"/>
      <c r="J1220" s="50"/>
      <c r="K1220" s="50"/>
      <c r="L1220" s="50"/>
      <c r="M1220" s="50"/>
      <c r="N1220" s="50"/>
      <c r="O1220" s="50"/>
      <c r="P1220" s="215"/>
    </row>
    <row r="1221" spans="1:16" x14ac:dyDescent="0.25">
      <c r="H1221" s="50"/>
      <c r="I1221" s="50"/>
      <c r="J1221" s="50"/>
      <c r="K1221" s="50"/>
      <c r="L1221" s="50"/>
      <c r="M1221" s="50"/>
      <c r="N1221" s="50"/>
      <c r="O1221" s="50"/>
      <c r="P1221" s="215"/>
    </row>
    <row r="1222" spans="1:16" x14ac:dyDescent="0.25">
      <c r="H1222" s="50"/>
      <c r="I1222" s="50"/>
      <c r="J1222" s="50"/>
      <c r="K1222" s="50"/>
      <c r="L1222" s="50"/>
      <c r="M1222" s="50"/>
      <c r="N1222" s="50"/>
      <c r="O1222" s="50"/>
      <c r="P1222" s="215"/>
    </row>
    <row r="1223" spans="1:16" x14ac:dyDescent="0.25">
      <c r="H1223" s="50"/>
      <c r="I1223" s="50"/>
      <c r="J1223" s="50"/>
      <c r="K1223" s="50"/>
      <c r="L1223" s="50"/>
      <c r="M1223" s="50"/>
      <c r="N1223" s="50"/>
      <c r="O1223" s="50"/>
      <c r="P1223" s="215"/>
    </row>
    <row r="1224" spans="1:16" x14ac:dyDescent="0.25">
      <c r="A1224" s="70"/>
      <c r="B1224" s="92"/>
      <c r="C1224" s="90"/>
      <c r="D1224" s="87"/>
      <c r="E1224" s="87"/>
      <c r="F1224" s="87"/>
      <c r="G1224" s="87"/>
      <c r="H1224" s="50"/>
      <c r="I1224" s="50"/>
      <c r="J1224" s="50"/>
      <c r="K1224" s="50"/>
      <c r="L1224" s="50"/>
      <c r="M1224" s="50"/>
      <c r="N1224" s="50"/>
      <c r="O1224" s="50"/>
      <c r="P1224" s="215"/>
    </row>
    <row r="1225" spans="1:16" x14ac:dyDescent="0.25">
      <c r="A1225" s="70"/>
      <c r="B1225" s="92"/>
      <c r="C1225" s="90"/>
      <c r="D1225" s="87"/>
      <c r="E1225" s="87"/>
      <c r="F1225" s="87"/>
      <c r="G1225" s="87"/>
      <c r="H1225" s="50"/>
      <c r="I1225" s="50"/>
      <c r="J1225" s="50"/>
      <c r="K1225" s="50"/>
      <c r="L1225" s="50"/>
      <c r="M1225" s="50"/>
      <c r="N1225" s="50"/>
      <c r="O1225" s="50"/>
      <c r="P1225" s="215"/>
    </row>
    <row r="1226" spans="1:16" x14ac:dyDescent="0.25">
      <c r="A1226" s="70"/>
      <c r="B1226" s="92"/>
      <c r="C1226" s="90"/>
      <c r="D1226" s="87"/>
      <c r="E1226" s="87"/>
      <c r="F1226" s="87"/>
      <c r="G1226" s="87"/>
      <c r="H1226" s="50"/>
      <c r="I1226" s="50"/>
      <c r="J1226" s="50"/>
      <c r="K1226" s="50"/>
      <c r="L1226" s="50"/>
      <c r="M1226" s="50"/>
      <c r="N1226" s="50"/>
      <c r="O1226" s="50"/>
      <c r="P1226" s="215"/>
    </row>
    <row r="1227" spans="1:16" x14ac:dyDescent="0.25">
      <c r="A1227" s="70"/>
      <c r="B1227" s="92"/>
      <c r="C1227" s="90"/>
      <c r="D1227" s="87"/>
      <c r="E1227" s="87"/>
      <c r="F1227" s="87"/>
      <c r="G1227" s="87"/>
      <c r="H1227" s="50"/>
      <c r="I1227" s="50"/>
      <c r="J1227" s="50"/>
      <c r="K1227" s="50"/>
      <c r="L1227" s="50"/>
      <c r="M1227" s="50"/>
      <c r="N1227" s="50"/>
      <c r="O1227" s="50"/>
      <c r="P1227" s="215"/>
    </row>
    <row r="1228" spans="1:16" x14ac:dyDescent="0.25">
      <c r="H1228" s="50"/>
      <c r="I1228" s="50"/>
      <c r="J1228" s="50"/>
      <c r="K1228" s="50"/>
      <c r="L1228" s="50"/>
      <c r="M1228" s="50"/>
      <c r="N1228" s="50"/>
      <c r="O1228" s="50"/>
      <c r="P1228" s="215"/>
    </row>
    <row r="1229" spans="1:16" x14ac:dyDescent="0.25">
      <c r="A1229" s="70"/>
      <c r="H1229" s="50"/>
      <c r="I1229" s="50"/>
      <c r="J1229" s="50"/>
      <c r="K1229" s="50"/>
      <c r="L1229" s="50"/>
      <c r="M1229" s="50"/>
      <c r="N1229" s="50"/>
      <c r="O1229" s="50"/>
      <c r="P1229" s="215"/>
    </row>
    <row r="1230" spans="1:16" x14ac:dyDescent="0.25">
      <c r="H1230" s="50"/>
      <c r="I1230" s="50"/>
      <c r="J1230" s="50"/>
      <c r="K1230" s="50"/>
      <c r="L1230" s="50"/>
      <c r="M1230" s="50"/>
      <c r="N1230" s="50"/>
      <c r="O1230" s="50"/>
      <c r="P1230" s="215"/>
    </row>
    <row r="1231" spans="1:16" x14ac:dyDescent="0.25">
      <c r="C1231" s="90"/>
      <c r="H1231" s="50"/>
      <c r="I1231" s="50"/>
      <c r="J1231" s="50"/>
      <c r="K1231" s="50"/>
      <c r="L1231" s="50"/>
      <c r="M1231" s="50"/>
      <c r="N1231" s="50"/>
      <c r="O1231" s="50"/>
      <c r="P1231" s="215"/>
    </row>
    <row r="1232" spans="1:16" x14ac:dyDescent="0.25">
      <c r="C1232" s="90"/>
      <c r="H1232" s="50"/>
      <c r="I1232" s="50"/>
      <c r="J1232" s="50"/>
      <c r="K1232" s="50"/>
      <c r="L1232" s="50"/>
      <c r="M1232" s="50"/>
      <c r="N1232" s="50"/>
      <c r="O1232" s="50"/>
      <c r="P1232" s="215"/>
    </row>
    <row r="1233" spans="1:16" x14ac:dyDescent="0.25">
      <c r="H1233" s="50"/>
      <c r="I1233" s="50"/>
      <c r="J1233" s="50"/>
      <c r="K1233" s="50"/>
      <c r="L1233" s="50"/>
      <c r="M1233" s="50"/>
      <c r="N1233" s="50"/>
      <c r="O1233" s="50"/>
      <c r="P1233" s="215"/>
    </row>
    <row r="1234" spans="1:16" x14ac:dyDescent="0.25">
      <c r="H1234" s="50"/>
      <c r="I1234" s="50"/>
      <c r="J1234" s="50"/>
      <c r="K1234" s="50"/>
      <c r="L1234" s="50"/>
      <c r="M1234" s="50"/>
      <c r="N1234" s="50"/>
      <c r="O1234" s="50"/>
      <c r="P1234" s="215"/>
    </row>
    <row r="1235" spans="1:16" x14ac:dyDescent="0.25">
      <c r="H1235" s="50"/>
      <c r="I1235" s="50"/>
      <c r="J1235" s="50"/>
      <c r="K1235" s="50"/>
      <c r="L1235" s="50"/>
      <c r="M1235" s="50"/>
      <c r="N1235" s="50"/>
      <c r="O1235" s="50"/>
      <c r="P1235" s="215"/>
    </row>
    <row r="1236" spans="1:16" x14ac:dyDescent="0.25">
      <c r="H1236" s="50"/>
      <c r="I1236" s="50"/>
      <c r="J1236" s="50"/>
      <c r="K1236" s="50"/>
      <c r="L1236" s="50"/>
      <c r="M1236" s="50"/>
      <c r="N1236" s="50"/>
      <c r="O1236" s="50"/>
      <c r="P1236" s="215"/>
    </row>
    <row r="1237" spans="1:16" x14ac:dyDescent="0.25">
      <c r="H1237" s="50"/>
      <c r="I1237" s="50"/>
      <c r="J1237" s="50"/>
      <c r="K1237" s="50"/>
      <c r="L1237" s="50"/>
      <c r="M1237" s="50"/>
      <c r="N1237" s="50"/>
      <c r="O1237" s="50"/>
      <c r="P1237" s="215"/>
    </row>
    <row r="1238" spans="1:16" x14ac:dyDescent="0.25">
      <c r="H1238" s="50"/>
      <c r="I1238" s="50"/>
      <c r="J1238" s="50"/>
      <c r="K1238" s="50"/>
      <c r="L1238" s="50"/>
      <c r="M1238" s="50"/>
      <c r="N1238" s="50"/>
      <c r="O1238" s="50"/>
      <c r="P1238" s="215"/>
    </row>
    <row r="1239" spans="1:16" x14ac:dyDescent="0.25">
      <c r="A1239" s="70"/>
      <c r="D1239" s="87"/>
      <c r="E1239" s="87"/>
      <c r="F1239" s="87"/>
      <c r="G1239" s="87"/>
      <c r="H1239" s="50"/>
      <c r="I1239" s="50"/>
      <c r="J1239" s="50"/>
      <c r="K1239" s="50"/>
      <c r="L1239" s="50"/>
      <c r="M1239" s="50"/>
      <c r="N1239" s="50"/>
      <c r="O1239" s="50"/>
      <c r="P1239" s="215"/>
    </row>
    <row r="1240" spans="1:16" x14ac:dyDescent="0.25">
      <c r="A1240" s="70"/>
      <c r="D1240" s="87"/>
      <c r="E1240" s="87"/>
      <c r="F1240" s="87"/>
      <c r="G1240" s="87"/>
      <c r="H1240" s="50"/>
      <c r="I1240" s="50"/>
      <c r="J1240" s="50"/>
      <c r="K1240" s="50"/>
      <c r="L1240" s="50"/>
      <c r="M1240" s="50"/>
      <c r="N1240" s="50"/>
      <c r="O1240" s="50"/>
      <c r="P1240" s="215"/>
    </row>
    <row r="1241" spans="1:16" x14ac:dyDescent="0.25">
      <c r="A1241" s="70"/>
      <c r="D1241" s="87"/>
      <c r="E1241" s="87"/>
      <c r="F1241" s="87"/>
      <c r="G1241" s="87"/>
      <c r="H1241" s="50"/>
      <c r="I1241" s="50"/>
      <c r="J1241" s="50"/>
      <c r="K1241" s="50"/>
      <c r="L1241" s="50"/>
      <c r="M1241" s="50"/>
      <c r="N1241" s="50"/>
      <c r="O1241" s="50"/>
      <c r="P1241" s="215"/>
    </row>
    <row r="1242" spans="1:16" x14ac:dyDescent="0.25">
      <c r="A1242" s="70"/>
      <c r="D1242" s="87"/>
      <c r="E1242" s="87"/>
      <c r="F1242" s="87"/>
      <c r="G1242" s="87"/>
      <c r="H1242" s="50"/>
      <c r="I1242" s="50"/>
      <c r="J1242" s="50"/>
      <c r="K1242" s="50"/>
      <c r="L1242" s="50"/>
      <c r="M1242" s="50"/>
      <c r="N1242" s="50"/>
      <c r="O1242" s="50"/>
      <c r="P1242" s="215"/>
    </row>
    <row r="1243" spans="1:16" x14ac:dyDescent="0.25">
      <c r="H1243" s="50"/>
      <c r="I1243" s="50"/>
      <c r="J1243" s="50"/>
      <c r="K1243" s="50"/>
      <c r="L1243" s="50"/>
      <c r="M1243" s="50"/>
      <c r="N1243" s="50"/>
      <c r="O1243" s="50"/>
      <c r="P1243" s="215"/>
    </row>
    <row r="1244" spans="1:16" x14ac:dyDescent="0.25">
      <c r="A1244" s="70"/>
      <c r="H1244" s="50"/>
      <c r="I1244" s="50"/>
      <c r="J1244" s="50"/>
      <c r="K1244" s="50"/>
      <c r="L1244" s="50"/>
      <c r="M1244" s="50"/>
      <c r="N1244" s="50"/>
      <c r="O1244" s="50"/>
      <c r="P1244" s="215"/>
    </row>
    <row r="1245" spans="1:16" x14ac:dyDescent="0.25">
      <c r="H1245" s="50"/>
      <c r="I1245" s="50"/>
      <c r="J1245" s="50"/>
      <c r="K1245" s="50"/>
      <c r="L1245" s="50"/>
      <c r="M1245" s="50"/>
      <c r="N1245" s="50"/>
      <c r="O1245" s="50"/>
      <c r="P1245" s="215"/>
    </row>
    <row r="1246" spans="1:16" x14ac:dyDescent="0.25">
      <c r="H1246" s="50"/>
      <c r="I1246" s="50"/>
      <c r="J1246" s="50"/>
      <c r="K1246" s="50"/>
      <c r="L1246" s="50"/>
      <c r="M1246" s="50"/>
      <c r="N1246" s="50"/>
      <c r="O1246" s="50"/>
      <c r="P1246" s="215"/>
    </row>
    <row r="1247" spans="1:16" x14ac:dyDescent="0.25">
      <c r="H1247" s="50"/>
      <c r="I1247" s="50"/>
      <c r="J1247" s="50"/>
      <c r="K1247" s="50"/>
      <c r="L1247" s="50"/>
      <c r="M1247" s="50"/>
      <c r="N1247" s="50"/>
      <c r="O1247" s="50"/>
      <c r="P1247" s="215"/>
    </row>
    <row r="1248" spans="1:16" x14ac:dyDescent="0.25">
      <c r="H1248" s="50"/>
      <c r="I1248" s="50"/>
      <c r="J1248" s="50"/>
      <c r="K1248" s="50"/>
      <c r="L1248" s="50"/>
      <c r="M1248" s="50"/>
      <c r="N1248" s="50"/>
      <c r="O1248" s="50"/>
      <c r="P1248" s="215"/>
    </row>
    <row r="1249" spans="1:16" x14ac:dyDescent="0.25">
      <c r="A1249" s="70"/>
      <c r="D1249" s="87"/>
      <c r="E1249" s="87"/>
      <c r="F1249" s="87"/>
      <c r="G1249" s="87"/>
      <c r="H1249" s="50"/>
      <c r="I1249" s="50"/>
      <c r="J1249" s="50"/>
      <c r="K1249" s="50"/>
      <c r="L1249" s="50"/>
      <c r="M1249" s="50"/>
      <c r="N1249" s="50"/>
      <c r="O1249" s="50"/>
      <c r="P1249" s="215"/>
    </row>
    <row r="1250" spans="1:16" x14ac:dyDescent="0.25">
      <c r="H1250" s="50"/>
      <c r="I1250" s="50"/>
      <c r="J1250" s="50"/>
      <c r="K1250" s="50"/>
      <c r="L1250" s="50"/>
      <c r="M1250" s="50"/>
      <c r="N1250" s="50"/>
      <c r="O1250" s="50"/>
      <c r="P1250" s="215"/>
    </row>
    <row r="1251" spans="1:16" x14ac:dyDescent="0.25">
      <c r="A1251" s="70"/>
      <c r="H1251" s="50"/>
      <c r="I1251" s="50"/>
      <c r="J1251" s="50"/>
      <c r="K1251" s="50"/>
      <c r="L1251" s="50"/>
      <c r="M1251" s="50"/>
      <c r="N1251" s="50"/>
      <c r="O1251" s="50"/>
      <c r="P1251" s="215"/>
    </row>
    <row r="1252" spans="1:16" x14ac:dyDescent="0.25">
      <c r="H1252" s="50"/>
      <c r="I1252" s="50"/>
      <c r="J1252" s="50"/>
      <c r="K1252" s="50"/>
      <c r="L1252" s="50"/>
      <c r="M1252" s="50"/>
      <c r="N1252" s="50"/>
      <c r="O1252" s="50"/>
      <c r="P1252" s="215"/>
    </row>
    <row r="1253" spans="1:16" x14ac:dyDescent="0.25">
      <c r="A1253" s="70"/>
      <c r="B1253" s="92"/>
      <c r="C1253" s="90"/>
      <c r="D1253" s="87"/>
      <c r="E1253" s="87"/>
      <c r="F1253" s="87"/>
      <c r="G1253" s="87"/>
      <c r="H1253" s="50"/>
      <c r="I1253" s="50"/>
      <c r="J1253" s="50"/>
      <c r="K1253" s="50"/>
      <c r="L1253" s="50"/>
      <c r="M1253" s="50"/>
      <c r="N1253" s="50"/>
      <c r="O1253" s="50"/>
      <c r="P1253" s="215"/>
    </row>
    <row r="1254" spans="1:16" x14ac:dyDescent="0.25">
      <c r="H1254" s="50"/>
      <c r="I1254" s="50"/>
      <c r="J1254" s="50"/>
      <c r="K1254" s="50"/>
      <c r="L1254" s="50"/>
      <c r="M1254" s="50"/>
      <c r="N1254" s="50"/>
      <c r="O1254" s="50"/>
      <c r="P1254" s="215"/>
    </row>
    <row r="1255" spans="1:16" x14ac:dyDescent="0.25">
      <c r="A1255" s="70"/>
      <c r="B1255" s="92"/>
      <c r="C1255" s="90"/>
      <c r="D1255" s="87"/>
      <c r="E1255" s="87"/>
      <c r="F1255" s="87"/>
      <c r="G1255" s="87"/>
      <c r="H1255" s="50"/>
      <c r="I1255" s="50"/>
      <c r="J1255" s="50"/>
      <c r="K1255" s="50"/>
      <c r="L1255" s="50"/>
      <c r="M1255" s="50"/>
      <c r="N1255" s="50"/>
      <c r="O1255" s="50"/>
      <c r="P1255" s="215"/>
    </row>
    <row r="1256" spans="1:16" x14ac:dyDescent="0.25">
      <c r="A1256" s="70"/>
      <c r="B1256" s="92"/>
      <c r="H1256" s="50"/>
      <c r="I1256" s="50"/>
      <c r="J1256" s="50"/>
      <c r="K1256" s="50"/>
      <c r="L1256" s="50"/>
      <c r="M1256" s="50"/>
      <c r="N1256" s="50"/>
      <c r="O1256" s="50"/>
      <c r="P1256" s="215"/>
    </row>
    <row r="1257" spans="1:16" x14ac:dyDescent="0.25">
      <c r="H1257" s="50"/>
      <c r="I1257" s="50"/>
      <c r="J1257" s="50"/>
      <c r="K1257" s="50"/>
      <c r="L1257" s="50"/>
      <c r="M1257" s="50"/>
      <c r="N1257" s="50"/>
      <c r="O1257" s="50"/>
      <c r="P1257" s="215"/>
    </row>
    <row r="1258" spans="1:16" x14ac:dyDescent="0.25">
      <c r="H1258" s="50"/>
      <c r="I1258" s="50"/>
      <c r="J1258" s="50"/>
      <c r="K1258" s="50"/>
      <c r="L1258" s="50"/>
      <c r="M1258" s="50"/>
      <c r="N1258" s="50"/>
      <c r="O1258" s="50"/>
      <c r="P1258" s="215"/>
    </row>
    <row r="1259" spans="1:16" x14ac:dyDescent="0.25">
      <c r="H1259" s="50"/>
      <c r="I1259" s="50"/>
      <c r="J1259" s="50"/>
      <c r="K1259" s="50"/>
      <c r="L1259" s="50"/>
      <c r="M1259" s="50"/>
      <c r="N1259" s="50"/>
      <c r="O1259" s="50"/>
      <c r="P1259" s="215"/>
    </row>
    <row r="1260" spans="1:16" x14ac:dyDescent="0.25">
      <c r="H1260" s="50"/>
      <c r="I1260" s="50"/>
      <c r="J1260" s="50"/>
      <c r="K1260" s="50"/>
      <c r="L1260" s="50"/>
      <c r="M1260" s="50"/>
      <c r="N1260" s="50"/>
      <c r="O1260" s="50"/>
      <c r="P1260" s="215"/>
    </row>
    <row r="1261" spans="1:16" x14ac:dyDescent="0.25">
      <c r="C1261" s="90"/>
      <c r="H1261" s="50"/>
      <c r="I1261" s="50"/>
      <c r="J1261" s="50"/>
      <c r="K1261" s="50"/>
      <c r="L1261" s="50"/>
      <c r="M1261" s="50"/>
      <c r="N1261" s="50"/>
      <c r="O1261" s="50"/>
      <c r="P1261" s="215"/>
    </row>
    <row r="1262" spans="1:16" x14ac:dyDescent="0.25">
      <c r="A1262" s="70"/>
      <c r="B1262" s="92"/>
      <c r="H1262" s="50"/>
      <c r="I1262" s="50"/>
      <c r="J1262" s="50"/>
      <c r="K1262" s="50"/>
      <c r="L1262" s="50"/>
      <c r="M1262" s="50"/>
      <c r="N1262" s="50"/>
      <c r="O1262" s="50"/>
      <c r="P1262" s="215"/>
    </row>
    <row r="1263" spans="1:16" x14ac:dyDescent="0.25">
      <c r="H1263" s="50"/>
      <c r="I1263" s="50"/>
      <c r="J1263" s="50"/>
      <c r="K1263" s="50"/>
      <c r="L1263" s="50"/>
      <c r="M1263" s="50"/>
      <c r="N1263" s="50"/>
      <c r="O1263" s="50"/>
      <c r="P1263" s="215"/>
    </row>
    <row r="1264" spans="1:16" x14ac:dyDescent="0.25">
      <c r="H1264" s="50"/>
      <c r="I1264" s="50"/>
      <c r="J1264" s="50"/>
      <c r="K1264" s="50"/>
      <c r="L1264" s="50"/>
      <c r="M1264" s="50"/>
      <c r="N1264" s="50"/>
      <c r="O1264" s="50"/>
      <c r="P1264" s="215"/>
    </row>
    <row r="1265" spans="1:16" x14ac:dyDescent="0.25">
      <c r="H1265" s="50"/>
      <c r="I1265" s="50"/>
      <c r="J1265" s="50"/>
      <c r="K1265" s="50"/>
      <c r="L1265" s="50"/>
      <c r="M1265" s="50"/>
      <c r="N1265" s="50"/>
      <c r="O1265" s="50"/>
      <c r="P1265" s="215"/>
    </row>
    <row r="1266" spans="1:16" x14ac:dyDescent="0.25">
      <c r="H1266" s="50"/>
      <c r="I1266" s="50"/>
      <c r="J1266" s="50"/>
      <c r="K1266" s="50"/>
      <c r="L1266" s="50"/>
      <c r="M1266" s="50"/>
      <c r="N1266" s="50"/>
      <c r="O1266" s="50"/>
      <c r="P1266" s="215"/>
    </row>
    <row r="1267" spans="1:16" x14ac:dyDescent="0.25">
      <c r="H1267" s="50"/>
      <c r="I1267" s="50"/>
      <c r="J1267" s="50"/>
      <c r="K1267" s="50"/>
      <c r="L1267" s="50"/>
      <c r="M1267" s="50"/>
      <c r="N1267" s="50"/>
      <c r="O1267" s="50"/>
      <c r="P1267" s="215"/>
    </row>
    <row r="1268" spans="1:16" x14ac:dyDescent="0.25">
      <c r="H1268" s="50"/>
      <c r="I1268" s="50"/>
      <c r="J1268" s="50"/>
      <c r="K1268" s="50"/>
      <c r="L1268" s="50"/>
      <c r="M1268" s="50"/>
      <c r="N1268" s="50"/>
      <c r="O1268" s="50"/>
      <c r="P1268" s="215"/>
    </row>
    <row r="1269" spans="1:16" x14ac:dyDescent="0.25">
      <c r="A1269" s="70"/>
      <c r="B1269" s="92"/>
      <c r="C1269" s="90"/>
      <c r="D1269" s="87"/>
      <c r="E1269" s="87"/>
      <c r="F1269" s="87"/>
      <c r="G1269" s="87"/>
      <c r="H1269" s="50"/>
      <c r="I1269" s="50"/>
      <c r="J1269" s="50"/>
      <c r="K1269" s="50"/>
      <c r="L1269" s="50"/>
      <c r="M1269" s="50"/>
      <c r="N1269" s="50"/>
      <c r="O1269" s="50"/>
      <c r="P1269" s="215"/>
    </row>
    <row r="1270" spans="1:16" x14ac:dyDescent="0.25">
      <c r="A1270" s="70"/>
      <c r="B1270" s="92"/>
      <c r="C1270" s="90"/>
      <c r="D1270" s="87"/>
      <c r="E1270" s="87"/>
      <c r="F1270" s="87"/>
      <c r="G1270" s="87"/>
      <c r="H1270" s="50"/>
      <c r="I1270" s="50"/>
      <c r="J1270" s="50"/>
      <c r="K1270" s="50"/>
      <c r="L1270" s="50"/>
      <c r="M1270" s="50"/>
      <c r="N1270" s="50"/>
      <c r="O1270" s="50"/>
      <c r="P1270" s="215"/>
    </row>
    <row r="1271" spans="1:16" x14ac:dyDescent="0.25">
      <c r="A1271" s="70"/>
      <c r="B1271" s="92"/>
      <c r="C1271" s="90"/>
      <c r="D1271" s="87"/>
      <c r="E1271" s="87"/>
      <c r="F1271" s="87"/>
      <c r="G1271" s="87"/>
      <c r="H1271" s="50"/>
      <c r="I1271" s="50"/>
      <c r="J1271" s="50"/>
      <c r="K1271" s="50"/>
      <c r="L1271" s="50"/>
      <c r="M1271" s="50"/>
      <c r="N1271" s="50"/>
      <c r="O1271" s="50"/>
      <c r="P1271" s="215"/>
    </row>
    <row r="1272" spans="1:16" x14ac:dyDescent="0.25">
      <c r="H1272" s="50"/>
      <c r="I1272" s="50"/>
      <c r="J1272" s="50"/>
      <c r="K1272" s="50"/>
      <c r="L1272" s="50"/>
      <c r="M1272" s="50"/>
      <c r="N1272" s="50"/>
      <c r="O1272" s="50"/>
      <c r="P1272" s="215"/>
    </row>
    <row r="1273" spans="1:16" x14ac:dyDescent="0.25">
      <c r="A1273" s="70"/>
      <c r="H1273" s="50"/>
      <c r="I1273" s="50"/>
      <c r="J1273" s="50"/>
      <c r="K1273" s="50"/>
      <c r="L1273" s="50"/>
      <c r="M1273" s="50"/>
      <c r="N1273" s="50"/>
      <c r="O1273" s="50"/>
      <c r="P1273" s="215"/>
    </row>
    <row r="1274" spans="1:16" x14ac:dyDescent="0.25">
      <c r="H1274" s="50"/>
      <c r="I1274" s="50"/>
      <c r="J1274" s="50"/>
      <c r="K1274" s="50"/>
      <c r="L1274" s="50"/>
      <c r="M1274" s="50"/>
      <c r="N1274" s="50"/>
      <c r="O1274" s="50"/>
      <c r="P1274" s="215"/>
    </row>
    <row r="1275" spans="1:16" x14ac:dyDescent="0.25">
      <c r="H1275" s="50"/>
      <c r="I1275" s="50"/>
      <c r="J1275" s="50"/>
      <c r="K1275" s="50"/>
      <c r="L1275" s="50"/>
      <c r="M1275" s="50"/>
      <c r="N1275" s="50"/>
      <c r="O1275" s="50"/>
      <c r="P1275" s="215"/>
    </row>
    <row r="1276" spans="1:16" x14ac:dyDescent="0.25">
      <c r="H1276" s="50"/>
      <c r="I1276" s="50"/>
      <c r="J1276" s="50"/>
      <c r="K1276" s="50"/>
      <c r="L1276" s="50"/>
      <c r="M1276" s="50"/>
      <c r="N1276" s="50"/>
      <c r="O1276" s="50"/>
      <c r="P1276" s="215"/>
    </row>
    <row r="1277" spans="1:16" x14ac:dyDescent="0.25">
      <c r="H1277" s="50"/>
      <c r="I1277" s="50"/>
      <c r="J1277" s="50"/>
      <c r="K1277" s="50"/>
      <c r="L1277" s="50"/>
      <c r="M1277" s="50"/>
      <c r="N1277" s="50"/>
      <c r="O1277" s="50"/>
      <c r="P1277" s="215"/>
    </row>
    <row r="1278" spans="1:16" x14ac:dyDescent="0.25">
      <c r="H1278" s="50"/>
      <c r="I1278" s="50"/>
      <c r="J1278" s="50"/>
      <c r="K1278" s="50"/>
      <c r="L1278" s="50"/>
      <c r="M1278" s="50"/>
      <c r="N1278" s="50"/>
      <c r="O1278" s="50"/>
      <c r="P1278" s="215"/>
    </row>
    <row r="1279" spans="1:16" x14ac:dyDescent="0.25">
      <c r="H1279" s="50"/>
      <c r="I1279" s="50"/>
      <c r="J1279" s="50"/>
      <c r="K1279" s="50"/>
      <c r="L1279" s="50"/>
      <c r="M1279" s="50"/>
      <c r="N1279" s="50"/>
      <c r="O1279" s="50"/>
      <c r="P1279" s="215"/>
    </row>
    <row r="1280" spans="1:16" x14ac:dyDescent="0.25">
      <c r="H1280" s="50"/>
      <c r="I1280" s="50"/>
      <c r="J1280" s="50"/>
      <c r="K1280" s="50"/>
      <c r="L1280" s="50"/>
      <c r="M1280" s="50"/>
      <c r="N1280" s="50"/>
      <c r="O1280" s="50"/>
      <c r="P1280" s="215"/>
    </row>
    <row r="1281" spans="1:16" x14ac:dyDescent="0.25">
      <c r="H1281" s="50"/>
      <c r="I1281" s="50"/>
      <c r="J1281" s="50"/>
      <c r="K1281" s="50"/>
      <c r="L1281" s="50"/>
      <c r="M1281" s="50"/>
      <c r="N1281" s="50"/>
      <c r="O1281" s="50"/>
      <c r="P1281" s="215"/>
    </row>
    <row r="1282" spans="1:16" x14ac:dyDescent="0.25">
      <c r="H1282" s="50"/>
      <c r="I1282" s="50"/>
      <c r="J1282" s="50"/>
      <c r="K1282" s="50"/>
      <c r="L1282" s="50"/>
      <c r="M1282" s="50"/>
      <c r="N1282" s="50"/>
      <c r="O1282" s="50"/>
      <c r="P1282" s="215"/>
    </row>
    <row r="1283" spans="1:16" x14ac:dyDescent="0.25">
      <c r="H1283" s="50"/>
      <c r="I1283" s="50"/>
      <c r="J1283" s="50"/>
      <c r="K1283" s="50"/>
      <c r="L1283" s="50"/>
      <c r="M1283" s="50"/>
      <c r="N1283" s="50"/>
      <c r="O1283" s="50"/>
      <c r="P1283" s="215"/>
    </row>
    <row r="1284" spans="1:16" x14ac:dyDescent="0.25">
      <c r="A1284" s="70"/>
      <c r="D1284" s="87"/>
      <c r="E1284" s="87"/>
      <c r="F1284" s="87"/>
      <c r="G1284" s="87"/>
      <c r="H1284" s="50"/>
      <c r="I1284" s="50"/>
      <c r="J1284" s="50"/>
      <c r="K1284" s="50"/>
      <c r="L1284" s="50"/>
      <c r="M1284" s="50"/>
      <c r="N1284" s="50"/>
      <c r="O1284" s="50"/>
      <c r="P1284" s="215"/>
    </row>
    <row r="1285" spans="1:16" x14ac:dyDescent="0.25">
      <c r="A1285" s="70"/>
      <c r="D1285" s="87"/>
      <c r="E1285" s="87"/>
      <c r="F1285" s="87"/>
      <c r="G1285" s="87"/>
      <c r="H1285" s="50"/>
      <c r="I1285" s="50"/>
      <c r="J1285" s="50"/>
      <c r="K1285" s="50"/>
      <c r="L1285" s="50"/>
      <c r="M1285" s="50"/>
      <c r="N1285" s="50"/>
      <c r="O1285" s="50"/>
      <c r="P1285" s="215"/>
    </row>
    <row r="1286" spans="1:16" x14ac:dyDescent="0.25">
      <c r="A1286" s="70"/>
      <c r="D1286" s="87"/>
      <c r="E1286" s="87"/>
      <c r="F1286" s="87"/>
      <c r="G1286" s="87"/>
      <c r="H1286" s="50"/>
      <c r="I1286" s="50"/>
      <c r="J1286" s="50"/>
      <c r="K1286" s="50"/>
      <c r="L1286" s="50"/>
      <c r="M1286" s="50"/>
      <c r="N1286" s="50"/>
      <c r="O1286" s="50"/>
      <c r="P1286" s="215"/>
    </row>
    <row r="1287" spans="1:16" x14ac:dyDescent="0.25">
      <c r="A1287" s="70"/>
      <c r="D1287" s="87"/>
      <c r="E1287" s="87"/>
      <c r="F1287" s="87"/>
      <c r="G1287" s="87"/>
      <c r="H1287" s="50"/>
      <c r="I1287" s="50"/>
      <c r="J1287" s="50"/>
      <c r="K1287" s="50"/>
      <c r="L1287" s="50"/>
      <c r="M1287" s="50"/>
      <c r="N1287" s="50"/>
      <c r="O1287" s="50"/>
      <c r="P1287" s="215"/>
    </row>
    <row r="1288" spans="1:16" x14ac:dyDescent="0.25">
      <c r="H1288" s="50"/>
      <c r="I1288" s="50"/>
      <c r="J1288" s="50"/>
      <c r="K1288" s="50"/>
      <c r="L1288" s="50"/>
      <c r="M1288" s="50"/>
      <c r="N1288" s="50"/>
      <c r="O1288" s="50"/>
      <c r="P1288" s="215"/>
    </row>
    <row r="1289" spans="1:16" x14ac:dyDescent="0.25">
      <c r="A1289" s="70"/>
      <c r="H1289" s="50"/>
      <c r="I1289" s="50"/>
      <c r="J1289" s="50"/>
      <c r="K1289" s="50"/>
      <c r="L1289" s="50"/>
      <c r="M1289" s="50"/>
      <c r="N1289" s="50"/>
      <c r="O1289" s="50"/>
      <c r="P1289" s="215"/>
    </row>
    <row r="1290" spans="1:16" x14ac:dyDescent="0.25">
      <c r="H1290" s="50"/>
      <c r="I1290" s="50"/>
      <c r="J1290" s="50"/>
      <c r="K1290" s="50"/>
      <c r="L1290" s="50"/>
      <c r="M1290" s="50"/>
      <c r="N1290" s="50"/>
      <c r="O1290" s="50"/>
      <c r="P1290" s="215"/>
    </row>
    <row r="1291" spans="1:16" x14ac:dyDescent="0.25">
      <c r="H1291" s="50"/>
      <c r="I1291" s="50"/>
      <c r="J1291" s="50"/>
      <c r="K1291" s="50"/>
      <c r="L1291" s="50"/>
      <c r="M1291" s="50"/>
      <c r="N1291" s="50"/>
      <c r="O1291" s="50"/>
      <c r="P1291" s="215"/>
    </row>
    <row r="1292" spans="1:16" x14ac:dyDescent="0.25">
      <c r="H1292" s="50"/>
      <c r="I1292" s="50"/>
      <c r="J1292" s="50"/>
      <c r="K1292" s="50"/>
      <c r="L1292" s="50"/>
      <c r="M1292" s="50"/>
      <c r="N1292" s="50"/>
      <c r="O1292" s="50"/>
      <c r="P1292" s="215"/>
    </row>
    <row r="1293" spans="1:16" x14ac:dyDescent="0.25">
      <c r="A1293" s="70"/>
      <c r="D1293" s="87"/>
      <c r="E1293" s="87"/>
      <c r="F1293" s="87"/>
      <c r="G1293" s="87"/>
      <c r="H1293" s="50"/>
      <c r="I1293" s="50"/>
      <c r="J1293" s="50"/>
      <c r="K1293" s="50"/>
      <c r="L1293" s="50"/>
      <c r="M1293" s="50"/>
      <c r="N1293" s="50"/>
      <c r="O1293" s="50"/>
      <c r="P1293" s="215"/>
    </row>
    <row r="1294" spans="1:16" x14ac:dyDescent="0.25">
      <c r="H1294" s="50"/>
      <c r="I1294" s="50"/>
      <c r="J1294" s="50"/>
      <c r="K1294" s="50"/>
      <c r="L1294" s="50"/>
      <c r="M1294" s="50"/>
      <c r="N1294" s="50"/>
      <c r="O1294" s="50"/>
      <c r="P1294" s="215"/>
    </row>
    <row r="1295" spans="1:16" x14ac:dyDescent="0.25">
      <c r="A1295" s="70"/>
      <c r="H1295" s="50"/>
      <c r="I1295" s="50"/>
      <c r="J1295" s="50"/>
      <c r="K1295" s="50"/>
      <c r="L1295" s="50"/>
      <c r="M1295" s="50"/>
      <c r="N1295" s="50"/>
      <c r="O1295" s="50"/>
      <c r="P1295" s="215"/>
    </row>
    <row r="1296" spans="1:16" x14ac:dyDescent="0.25">
      <c r="H1296" s="50"/>
      <c r="I1296" s="50"/>
      <c r="J1296" s="50"/>
      <c r="K1296" s="50"/>
      <c r="L1296" s="50"/>
      <c r="M1296" s="50"/>
      <c r="N1296" s="50"/>
      <c r="O1296" s="50"/>
      <c r="P1296" s="215"/>
    </row>
    <row r="1297" spans="1:16" x14ac:dyDescent="0.25">
      <c r="A1297" s="70"/>
      <c r="B1297" s="92"/>
      <c r="C1297" s="90"/>
      <c r="D1297" s="87"/>
      <c r="E1297" s="87"/>
      <c r="F1297" s="87"/>
      <c r="G1297" s="87"/>
      <c r="H1297" s="50"/>
      <c r="I1297" s="50"/>
      <c r="J1297" s="50"/>
      <c r="K1297" s="50"/>
      <c r="L1297" s="50"/>
      <c r="M1297" s="50"/>
      <c r="N1297" s="50"/>
      <c r="O1297" s="50"/>
      <c r="P1297" s="215"/>
    </row>
    <row r="1298" spans="1:16" x14ac:dyDescent="0.25">
      <c r="H1298" s="50"/>
      <c r="I1298" s="50"/>
      <c r="J1298" s="50"/>
      <c r="K1298" s="50"/>
      <c r="L1298" s="50"/>
      <c r="M1298" s="50"/>
      <c r="N1298" s="50"/>
      <c r="O1298" s="50"/>
      <c r="P1298" s="215"/>
    </row>
    <row r="1299" spans="1:16" x14ac:dyDescent="0.25">
      <c r="H1299" s="50"/>
      <c r="I1299" s="50"/>
      <c r="J1299" s="50"/>
      <c r="K1299" s="50"/>
      <c r="L1299" s="50"/>
      <c r="M1299" s="50"/>
      <c r="N1299" s="50"/>
      <c r="O1299" s="50"/>
      <c r="P1299" s="215"/>
    </row>
    <row r="1300" spans="1:16" x14ac:dyDescent="0.25">
      <c r="A1300" s="70"/>
      <c r="D1300" s="87"/>
      <c r="E1300" s="87"/>
      <c r="F1300" s="87"/>
      <c r="G1300" s="87"/>
      <c r="H1300" s="50"/>
      <c r="I1300" s="50"/>
      <c r="J1300" s="50"/>
      <c r="K1300" s="50"/>
      <c r="L1300" s="50"/>
      <c r="M1300" s="50"/>
      <c r="N1300" s="50"/>
      <c r="O1300" s="50"/>
      <c r="P1300" s="215"/>
    </row>
    <row r="1301" spans="1:16" x14ac:dyDescent="0.25">
      <c r="H1301" s="50"/>
      <c r="I1301" s="50"/>
      <c r="J1301" s="50"/>
      <c r="K1301" s="50"/>
      <c r="L1301" s="50"/>
      <c r="M1301" s="50"/>
      <c r="N1301" s="50"/>
      <c r="O1301" s="50"/>
      <c r="P1301" s="215"/>
    </row>
    <row r="1302" spans="1:16" x14ac:dyDescent="0.25">
      <c r="A1302" s="70"/>
      <c r="B1302" s="92"/>
      <c r="H1302" s="50"/>
      <c r="I1302" s="50"/>
      <c r="J1302" s="50"/>
      <c r="K1302" s="50"/>
      <c r="L1302" s="50"/>
      <c r="M1302" s="50"/>
      <c r="N1302" s="50"/>
      <c r="O1302" s="50"/>
      <c r="P1302" s="215"/>
    </row>
    <row r="1303" spans="1:16" x14ac:dyDescent="0.25">
      <c r="A1303" s="70"/>
      <c r="B1303" s="92"/>
      <c r="H1303" s="50"/>
      <c r="I1303" s="50"/>
      <c r="J1303" s="50"/>
      <c r="K1303" s="50"/>
      <c r="L1303" s="50"/>
      <c r="M1303" s="50"/>
      <c r="N1303" s="50"/>
      <c r="O1303" s="50"/>
      <c r="P1303" s="215"/>
    </row>
    <row r="1304" spans="1:16" x14ac:dyDescent="0.25">
      <c r="A1304" s="70"/>
      <c r="B1304" s="92"/>
      <c r="H1304" s="50"/>
      <c r="I1304" s="50"/>
      <c r="J1304" s="50"/>
      <c r="K1304" s="50"/>
      <c r="L1304" s="50"/>
      <c r="M1304" s="50"/>
      <c r="N1304" s="50"/>
      <c r="O1304" s="50"/>
      <c r="P1304" s="215"/>
    </row>
    <row r="1305" spans="1:16" x14ac:dyDescent="0.25">
      <c r="A1305" s="70"/>
      <c r="B1305" s="92"/>
      <c r="H1305" s="50"/>
      <c r="I1305" s="50"/>
      <c r="J1305" s="50"/>
      <c r="K1305" s="50"/>
      <c r="L1305" s="50"/>
      <c r="M1305" s="50"/>
      <c r="N1305" s="50"/>
      <c r="O1305" s="50"/>
      <c r="P1305" s="215"/>
    </row>
    <row r="1306" spans="1:16" x14ac:dyDescent="0.25">
      <c r="A1306" s="70"/>
      <c r="B1306" s="92"/>
      <c r="H1306" s="50"/>
      <c r="I1306" s="50"/>
      <c r="J1306" s="50"/>
      <c r="K1306" s="50"/>
      <c r="L1306" s="50"/>
      <c r="M1306" s="50"/>
      <c r="N1306" s="50"/>
      <c r="O1306" s="50"/>
      <c r="P1306" s="215"/>
    </row>
    <row r="1307" spans="1:16" x14ac:dyDescent="0.25">
      <c r="H1307" s="50"/>
      <c r="I1307" s="50"/>
      <c r="J1307" s="50"/>
      <c r="K1307" s="50"/>
      <c r="L1307" s="50"/>
      <c r="M1307" s="50"/>
      <c r="N1307" s="50"/>
      <c r="O1307" s="50"/>
      <c r="P1307" s="215"/>
    </row>
    <row r="1308" spans="1:16" x14ac:dyDescent="0.25">
      <c r="H1308" s="50"/>
      <c r="I1308" s="50"/>
      <c r="J1308" s="50"/>
      <c r="K1308" s="50"/>
      <c r="L1308" s="50"/>
      <c r="M1308" s="50"/>
      <c r="N1308" s="50"/>
      <c r="O1308" s="50"/>
      <c r="P1308" s="215"/>
    </row>
    <row r="1309" spans="1:16" x14ac:dyDescent="0.25">
      <c r="C1309" s="90"/>
      <c r="H1309" s="50"/>
      <c r="I1309" s="50"/>
      <c r="J1309" s="50"/>
      <c r="K1309" s="50"/>
      <c r="L1309" s="50"/>
      <c r="M1309" s="50"/>
      <c r="N1309" s="50"/>
      <c r="O1309" s="50"/>
      <c r="P1309" s="215"/>
    </row>
    <row r="1310" spans="1:16" x14ac:dyDescent="0.25">
      <c r="A1310" s="70"/>
      <c r="B1310" s="92"/>
      <c r="H1310" s="50"/>
      <c r="I1310" s="50"/>
      <c r="J1310" s="50"/>
      <c r="K1310" s="50"/>
      <c r="L1310" s="50"/>
      <c r="M1310" s="50"/>
      <c r="N1310" s="50"/>
      <c r="O1310" s="50"/>
      <c r="P1310" s="215"/>
    </row>
    <row r="1311" spans="1:16" x14ac:dyDescent="0.25">
      <c r="H1311" s="50"/>
      <c r="I1311" s="50"/>
      <c r="J1311" s="50"/>
      <c r="K1311" s="50"/>
      <c r="L1311" s="50"/>
      <c r="M1311" s="50"/>
      <c r="N1311" s="50"/>
      <c r="O1311" s="50"/>
      <c r="P1311" s="215"/>
    </row>
    <row r="1312" spans="1:16" x14ac:dyDescent="0.25">
      <c r="H1312" s="50"/>
      <c r="I1312" s="50"/>
      <c r="J1312" s="50"/>
      <c r="K1312" s="50"/>
      <c r="L1312" s="50"/>
      <c r="M1312" s="50"/>
      <c r="N1312" s="50"/>
      <c r="O1312" s="50"/>
      <c r="P1312" s="215"/>
    </row>
    <row r="1313" spans="1:16" x14ac:dyDescent="0.25">
      <c r="H1313" s="50"/>
      <c r="I1313" s="50"/>
      <c r="J1313" s="50"/>
      <c r="K1313" s="50"/>
      <c r="L1313" s="50"/>
      <c r="M1313" s="50"/>
      <c r="N1313" s="50"/>
      <c r="O1313" s="50"/>
      <c r="P1313" s="215"/>
    </row>
    <row r="1314" spans="1:16" x14ac:dyDescent="0.25">
      <c r="H1314" s="50"/>
      <c r="I1314" s="50"/>
      <c r="J1314" s="50"/>
      <c r="K1314" s="50"/>
      <c r="L1314" s="50"/>
      <c r="M1314" s="50"/>
      <c r="N1314" s="50"/>
      <c r="O1314" s="50"/>
      <c r="P1314" s="215"/>
    </row>
    <row r="1315" spans="1:16" x14ac:dyDescent="0.25">
      <c r="H1315" s="50"/>
      <c r="I1315" s="50"/>
      <c r="J1315" s="50"/>
      <c r="K1315" s="50"/>
      <c r="L1315" s="50"/>
      <c r="M1315" s="50"/>
      <c r="N1315" s="50"/>
      <c r="O1315" s="50"/>
      <c r="P1315" s="215"/>
    </row>
    <row r="1316" spans="1:16" x14ac:dyDescent="0.25">
      <c r="H1316" s="50"/>
      <c r="I1316" s="50"/>
      <c r="J1316" s="50"/>
      <c r="K1316" s="50"/>
      <c r="L1316" s="50"/>
      <c r="M1316" s="50"/>
      <c r="N1316" s="50"/>
      <c r="O1316" s="50"/>
      <c r="P1316" s="215"/>
    </row>
    <row r="1317" spans="1:16" x14ac:dyDescent="0.25">
      <c r="H1317" s="50"/>
      <c r="I1317" s="50"/>
      <c r="J1317" s="50"/>
      <c r="K1317" s="50"/>
      <c r="L1317" s="50"/>
      <c r="M1317" s="50"/>
      <c r="N1317" s="50"/>
      <c r="O1317" s="50"/>
      <c r="P1317" s="215"/>
    </row>
    <row r="1318" spans="1:16" x14ac:dyDescent="0.25">
      <c r="A1318" s="70"/>
      <c r="B1318" s="92"/>
      <c r="C1318" s="90"/>
      <c r="D1318" s="87"/>
      <c r="E1318" s="87"/>
      <c r="F1318" s="87"/>
      <c r="G1318" s="87"/>
      <c r="H1318" s="50"/>
      <c r="I1318" s="50"/>
      <c r="J1318" s="50"/>
      <c r="K1318" s="50"/>
      <c r="L1318" s="50"/>
      <c r="M1318" s="50"/>
      <c r="N1318" s="50"/>
      <c r="O1318" s="50"/>
      <c r="P1318" s="215"/>
    </row>
    <row r="1319" spans="1:16" x14ac:dyDescent="0.25">
      <c r="A1319" s="70"/>
      <c r="B1319" s="92"/>
      <c r="C1319" s="90"/>
      <c r="D1319" s="87"/>
      <c r="E1319" s="87"/>
      <c r="F1319" s="87"/>
      <c r="G1319" s="87"/>
      <c r="H1319" s="50"/>
      <c r="I1319" s="50"/>
      <c r="J1319" s="50"/>
      <c r="K1319" s="50"/>
      <c r="L1319" s="50"/>
      <c r="M1319" s="50"/>
      <c r="N1319" s="50"/>
      <c r="O1319" s="50"/>
      <c r="P1319" s="215"/>
    </row>
    <row r="1320" spans="1:16" x14ac:dyDescent="0.25">
      <c r="A1320" s="70"/>
      <c r="B1320" s="92"/>
      <c r="C1320" s="90"/>
      <c r="D1320" s="87"/>
      <c r="E1320" s="87"/>
      <c r="F1320" s="87"/>
      <c r="G1320" s="87"/>
      <c r="H1320" s="50"/>
      <c r="I1320" s="50"/>
      <c r="J1320" s="50"/>
      <c r="K1320" s="50"/>
      <c r="L1320" s="50"/>
      <c r="M1320" s="50"/>
      <c r="N1320" s="50"/>
      <c r="O1320" s="50"/>
      <c r="P1320" s="215"/>
    </row>
    <row r="1321" spans="1:16" x14ac:dyDescent="0.25">
      <c r="H1321" s="50"/>
      <c r="I1321" s="50"/>
      <c r="J1321" s="50"/>
      <c r="K1321" s="50"/>
      <c r="L1321" s="50"/>
      <c r="M1321" s="50"/>
      <c r="N1321" s="50"/>
      <c r="O1321" s="50"/>
      <c r="P1321" s="215"/>
    </row>
    <row r="1322" spans="1:16" x14ac:dyDescent="0.25">
      <c r="A1322" s="70"/>
      <c r="H1322" s="50"/>
      <c r="I1322" s="50"/>
      <c r="J1322" s="50"/>
      <c r="K1322" s="50"/>
      <c r="L1322" s="50"/>
      <c r="M1322" s="50"/>
      <c r="N1322" s="50"/>
      <c r="O1322" s="50"/>
      <c r="P1322" s="215"/>
    </row>
    <row r="1323" spans="1:16" x14ac:dyDescent="0.25">
      <c r="G1323" s="87"/>
      <c r="H1323" s="50"/>
      <c r="I1323" s="50"/>
      <c r="J1323" s="50"/>
      <c r="K1323" s="50"/>
      <c r="L1323" s="50"/>
      <c r="M1323" s="50"/>
      <c r="N1323" s="50"/>
      <c r="O1323" s="50"/>
      <c r="P1323" s="215"/>
    </row>
    <row r="1324" spans="1:16" x14ac:dyDescent="0.25">
      <c r="H1324" s="50"/>
      <c r="I1324" s="50"/>
      <c r="J1324" s="50"/>
      <c r="K1324" s="50"/>
      <c r="L1324" s="50"/>
      <c r="M1324" s="50"/>
      <c r="N1324" s="50"/>
      <c r="O1324" s="50"/>
      <c r="P1324" s="215"/>
    </row>
    <row r="1325" spans="1:16" x14ac:dyDescent="0.25">
      <c r="H1325" s="50"/>
      <c r="I1325" s="50"/>
      <c r="J1325" s="50"/>
      <c r="K1325" s="50"/>
      <c r="L1325" s="50"/>
      <c r="M1325" s="50"/>
      <c r="N1325" s="50"/>
      <c r="O1325" s="50"/>
      <c r="P1325" s="215"/>
    </row>
    <row r="1326" spans="1:16" x14ac:dyDescent="0.25">
      <c r="H1326" s="50"/>
      <c r="I1326" s="50"/>
      <c r="J1326" s="50"/>
      <c r="K1326" s="50"/>
      <c r="L1326" s="50"/>
      <c r="M1326" s="50"/>
      <c r="N1326" s="50"/>
      <c r="O1326" s="50"/>
      <c r="P1326" s="215"/>
    </row>
    <row r="1327" spans="1:16" x14ac:dyDescent="0.25">
      <c r="H1327" s="50"/>
      <c r="I1327" s="50"/>
      <c r="J1327" s="50"/>
      <c r="K1327" s="50"/>
      <c r="L1327" s="50"/>
      <c r="M1327" s="50"/>
      <c r="N1327" s="50"/>
      <c r="O1327" s="50"/>
      <c r="P1327" s="215"/>
    </row>
    <row r="1328" spans="1:16" x14ac:dyDescent="0.25">
      <c r="H1328" s="50"/>
      <c r="I1328" s="50"/>
      <c r="J1328" s="50"/>
      <c r="K1328" s="50"/>
      <c r="L1328" s="50"/>
      <c r="M1328" s="50"/>
      <c r="N1328" s="50"/>
      <c r="O1328" s="50"/>
      <c r="P1328" s="215"/>
    </row>
    <row r="1329" spans="1:16" x14ac:dyDescent="0.25">
      <c r="H1329" s="50"/>
      <c r="I1329" s="50"/>
      <c r="J1329" s="50"/>
      <c r="K1329" s="50"/>
      <c r="L1329" s="50"/>
      <c r="M1329" s="50"/>
      <c r="N1329" s="50"/>
      <c r="O1329" s="50"/>
      <c r="P1329" s="215"/>
    </row>
    <row r="1330" spans="1:16" x14ac:dyDescent="0.25">
      <c r="H1330" s="50"/>
      <c r="I1330" s="50"/>
      <c r="J1330" s="50"/>
      <c r="K1330" s="50"/>
      <c r="L1330" s="50"/>
      <c r="M1330" s="50"/>
      <c r="N1330" s="50"/>
      <c r="O1330" s="50"/>
      <c r="P1330" s="215"/>
    </row>
    <row r="1331" spans="1:16" x14ac:dyDescent="0.25">
      <c r="A1331" s="70"/>
      <c r="D1331" s="87"/>
      <c r="E1331" s="87"/>
      <c r="F1331" s="87"/>
      <c r="G1331" s="87"/>
      <c r="H1331" s="50"/>
      <c r="I1331" s="50"/>
      <c r="J1331" s="50"/>
      <c r="K1331" s="50"/>
      <c r="L1331" s="50"/>
      <c r="M1331" s="50"/>
      <c r="N1331" s="50"/>
      <c r="O1331" s="50"/>
      <c r="P1331" s="215"/>
    </row>
    <row r="1332" spans="1:16" x14ac:dyDescent="0.25">
      <c r="A1332" s="70"/>
      <c r="D1332" s="87"/>
      <c r="E1332" s="87"/>
      <c r="F1332" s="87"/>
      <c r="G1332" s="87"/>
      <c r="H1332" s="50"/>
      <c r="I1332" s="50"/>
      <c r="J1332" s="50"/>
      <c r="K1332" s="50"/>
      <c r="L1332" s="50"/>
      <c r="M1332" s="50"/>
      <c r="N1332" s="50"/>
      <c r="O1332" s="50"/>
      <c r="P1332" s="215"/>
    </row>
    <row r="1333" spans="1:16" x14ac:dyDescent="0.25">
      <c r="A1333" s="70"/>
      <c r="D1333" s="87"/>
      <c r="E1333" s="87"/>
      <c r="F1333" s="87"/>
      <c r="G1333" s="87"/>
      <c r="H1333" s="50"/>
      <c r="I1333" s="50"/>
      <c r="J1333" s="50"/>
      <c r="K1333" s="50"/>
      <c r="L1333" s="50"/>
      <c r="M1333" s="50"/>
      <c r="N1333" s="50"/>
      <c r="O1333" s="50"/>
      <c r="P1333" s="215"/>
    </row>
    <row r="1334" spans="1:16" x14ac:dyDescent="0.25">
      <c r="A1334" s="70"/>
      <c r="D1334" s="87"/>
      <c r="E1334" s="87"/>
      <c r="F1334" s="87"/>
      <c r="G1334" s="87"/>
      <c r="H1334" s="50"/>
      <c r="I1334" s="50"/>
      <c r="J1334" s="50"/>
      <c r="K1334" s="50"/>
      <c r="L1334" s="50"/>
      <c r="M1334" s="50"/>
      <c r="N1334" s="50"/>
      <c r="O1334" s="50"/>
      <c r="P1334" s="215"/>
    </row>
    <row r="1335" spans="1:16" x14ac:dyDescent="0.25">
      <c r="H1335" s="50"/>
      <c r="I1335" s="50"/>
      <c r="J1335" s="50"/>
      <c r="K1335" s="50"/>
      <c r="L1335" s="50"/>
      <c r="M1335" s="50"/>
      <c r="N1335" s="50"/>
      <c r="O1335" s="50"/>
      <c r="P1335" s="215"/>
    </row>
    <row r="1336" spans="1:16" x14ac:dyDescent="0.25">
      <c r="A1336" s="70"/>
      <c r="H1336" s="50"/>
      <c r="I1336" s="50"/>
      <c r="J1336" s="50"/>
      <c r="K1336" s="50"/>
      <c r="L1336" s="50"/>
      <c r="M1336" s="50"/>
      <c r="N1336" s="50"/>
      <c r="O1336" s="50"/>
      <c r="P1336" s="215"/>
    </row>
    <row r="1337" spans="1:16" x14ac:dyDescent="0.25">
      <c r="H1337" s="50"/>
      <c r="I1337" s="50"/>
      <c r="J1337" s="50"/>
      <c r="K1337" s="50"/>
      <c r="L1337" s="50"/>
      <c r="M1337" s="50"/>
      <c r="N1337" s="50"/>
      <c r="O1337" s="50"/>
      <c r="P1337" s="215"/>
    </row>
    <row r="1338" spans="1:16" x14ac:dyDescent="0.25">
      <c r="H1338" s="50"/>
      <c r="I1338" s="50"/>
      <c r="J1338" s="50"/>
      <c r="K1338" s="50"/>
      <c r="L1338" s="50"/>
      <c r="M1338" s="50"/>
      <c r="N1338" s="50"/>
      <c r="O1338" s="50"/>
      <c r="P1338" s="215"/>
    </row>
    <row r="1339" spans="1:16" x14ac:dyDescent="0.25">
      <c r="H1339" s="50"/>
      <c r="I1339" s="50"/>
      <c r="J1339" s="50"/>
      <c r="K1339" s="50"/>
      <c r="L1339" s="50"/>
      <c r="M1339" s="50"/>
      <c r="N1339" s="50"/>
      <c r="O1339" s="50"/>
      <c r="P1339" s="215"/>
    </row>
    <row r="1340" spans="1:16" x14ac:dyDescent="0.25">
      <c r="A1340" s="70"/>
      <c r="D1340" s="87"/>
      <c r="E1340" s="87"/>
      <c r="F1340" s="87"/>
      <c r="G1340" s="87"/>
      <c r="H1340" s="50"/>
      <c r="I1340" s="50"/>
      <c r="J1340" s="50"/>
      <c r="K1340" s="50"/>
      <c r="L1340" s="50"/>
      <c r="M1340" s="50"/>
      <c r="N1340" s="50"/>
      <c r="O1340" s="50"/>
      <c r="P1340" s="215"/>
    </row>
    <row r="1341" spans="1:16" x14ac:dyDescent="0.25">
      <c r="A1341" s="70"/>
      <c r="D1341" s="87"/>
      <c r="E1341" s="87"/>
      <c r="F1341" s="87"/>
      <c r="G1341" s="87"/>
      <c r="H1341" s="50"/>
      <c r="I1341" s="50"/>
      <c r="J1341" s="50"/>
      <c r="K1341" s="50"/>
      <c r="L1341" s="50"/>
      <c r="M1341" s="50"/>
      <c r="N1341" s="50"/>
      <c r="O1341" s="50"/>
      <c r="P1341" s="215"/>
    </row>
    <row r="1342" spans="1:16" x14ac:dyDescent="0.25">
      <c r="A1342" s="70"/>
      <c r="D1342" s="87"/>
      <c r="E1342" s="87"/>
      <c r="F1342" s="87"/>
      <c r="G1342" s="87"/>
      <c r="H1342" s="50"/>
      <c r="I1342" s="50"/>
      <c r="J1342" s="50"/>
      <c r="K1342" s="50"/>
      <c r="L1342" s="50"/>
      <c r="M1342" s="50"/>
      <c r="N1342" s="50"/>
      <c r="O1342" s="50"/>
      <c r="P1342" s="215"/>
    </row>
    <row r="1343" spans="1:16" x14ac:dyDescent="0.25">
      <c r="A1343" s="70"/>
      <c r="H1343" s="50"/>
      <c r="I1343" s="50"/>
      <c r="J1343" s="50"/>
      <c r="K1343" s="50"/>
      <c r="L1343" s="50"/>
      <c r="M1343" s="50"/>
      <c r="N1343" s="50"/>
      <c r="O1343" s="50"/>
      <c r="P1343" s="215"/>
    </row>
    <row r="1344" spans="1:16" x14ac:dyDescent="0.25">
      <c r="A1344" s="70"/>
      <c r="B1344" s="92"/>
      <c r="C1344" s="90"/>
      <c r="D1344" s="87"/>
      <c r="E1344" s="87"/>
      <c r="F1344" s="87"/>
      <c r="G1344" s="87"/>
      <c r="H1344" s="50"/>
      <c r="I1344" s="50"/>
      <c r="J1344" s="50"/>
      <c r="K1344" s="50"/>
      <c r="L1344" s="50"/>
      <c r="M1344" s="50"/>
      <c r="N1344" s="50"/>
      <c r="O1344" s="50"/>
      <c r="P1344" s="215"/>
    </row>
    <row r="1345" spans="1:16" x14ac:dyDescent="0.25">
      <c r="H1345" s="50"/>
      <c r="I1345" s="50"/>
      <c r="J1345" s="50"/>
      <c r="K1345" s="50"/>
      <c r="L1345" s="50"/>
      <c r="M1345" s="50"/>
      <c r="N1345" s="50"/>
      <c r="O1345" s="50"/>
      <c r="P1345" s="215"/>
    </row>
    <row r="1346" spans="1:16" x14ac:dyDescent="0.25">
      <c r="H1346" s="50"/>
      <c r="I1346" s="50"/>
      <c r="J1346" s="50"/>
      <c r="K1346" s="50"/>
      <c r="L1346" s="50"/>
      <c r="M1346" s="50"/>
      <c r="N1346" s="50"/>
      <c r="O1346" s="50"/>
      <c r="P1346" s="215"/>
    </row>
    <row r="1347" spans="1:16" x14ac:dyDescent="0.25">
      <c r="H1347" s="50"/>
      <c r="I1347" s="50"/>
      <c r="J1347" s="50"/>
      <c r="K1347" s="50"/>
      <c r="L1347" s="50"/>
      <c r="M1347" s="50"/>
      <c r="N1347" s="50"/>
      <c r="O1347" s="50"/>
      <c r="P1347" s="215"/>
    </row>
    <row r="1348" spans="1:16" x14ac:dyDescent="0.25">
      <c r="H1348" s="50"/>
      <c r="I1348" s="50"/>
      <c r="J1348" s="50"/>
      <c r="K1348" s="50"/>
      <c r="L1348" s="50"/>
      <c r="M1348" s="50"/>
      <c r="N1348" s="50"/>
      <c r="O1348" s="50"/>
      <c r="P1348" s="215"/>
    </row>
    <row r="1349" spans="1:16" x14ac:dyDescent="0.25">
      <c r="H1349" s="50"/>
      <c r="I1349" s="50"/>
      <c r="J1349" s="50"/>
      <c r="K1349" s="50"/>
      <c r="L1349" s="50"/>
      <c r="M1349" s="50"/>
      <c r="N1349" s="50"/>
      <c r="O1349" s="50"/>
      <c r="P1349" s="215"/>
    </row>
    <row r="1350" spans="1:16" x14ac:dyDescent="0.25">
      <c r="A1350" s="70"/>
      <c r="D1350" s="87"/>
      <c r="E1350" s="87"/>
      <c r="F1350" s="87"/>
      <c r="G1350" s="87"/>
      <c r="H1350" s="50"/>
      <c r="I1350" s="50"/>
      <c r="J1350" s="50"/>
      <c r="K1350" s="50"/>
      <c r="L1350" s="50"/>
      <c r="M1350" s="50"/>
      <c r="N1350" s="50"/>
      <c r="O1350" s="50"/>
      <c r="P1350" s="215"/>
    </row>
    <row r="1351" spans="1:16" x14ac:dyDescent="0.25">
      <c r="H1351" s="50"/>
      <c r="I1351" s="50"/>
      <c r="J1351" s="50"/>
      <c r="K1351" s="50"/>
      <c r="L1351" s="50"/>
      <c r="M1351" s="50"/>
      <c r="N1351" s="50"/>
      <c r="O1351" s="50"/>
      <c r="P1351" s="215"/>
    </row>
    <row r="1352" spans="1:16" x14ac:dyDescent="0.25">
      <c r="H1352" s="50"/>
      <c r="I1352" s="50"/>
      <c r="J1352" s="50"/>
      <c r="K1352" s="50"/>
      <c r="L1352" s="50"/>
      <c r="M1352" s="50"/>
      <c r="N1352" s="50"/>
      <c r="O1352" s="50"/>
      <c r="P1352" s="215"/>
    </row>
    <row r="1353" spans="1:16" x14ac:dyDescent="0.25">
      <c r="H1353" s="50"/>
      <c r="I1353" s="50"/>
      <c r="J1353" s="50"/>
      <c r="K1353" s="50"/>
      <c r="L1353" s="50"/>
      <c r="M1353" s="50"/>
      <c r="N1353" s="50"/>
      <c r="O1353" s="50"/>
      <c r="P1353" s="215"/>
    </row>
    <row r="1354" spans="1:16" x14ac:dyDescent="0.25">
      <c r="H1354" s="50"/>
      <c r="I1354" s="50"/>
      <c r="J1354" s="50"/>
      <c r="K1354" s="50"/>
      <c r="L1354" s="50"/>
      <c r="M1354" s="50"/>
      <c r="N1354" s="50"/>
      <c r="O1354" s="50"/>
      <c r="P1354" s="215"/>
    </row>
    <row r="1355" spans="1:16" x14ac:dyDescent="0.25">
      <c r="H1355" s="50"/>
      <c r="I1355" s="50"/>
      <c r="J1355" s="50"/>
      <c r="K1355" s="50"/>
      <c r="L1355" s="50"/>
      <c r="M1355" s="50"/>
      <c r="N1355" s="50"/>
      <c r="O1355" s="50"/>
      <c r="P1355" s="215"/>
    </row>
    <row r="1356" spans="1:16" x14ac:dyDescent="0.25">
      <c r="H1356" s="50"/>
      <c r="I1356" s="50"/>
      <c r="J1356" s="50"/>
      <c r="K1356" s="50"/>
      <c r="L1356" s="50"/>
      <c r="M1356" s="50"/>
      <c r="N1356" s="50"/>
      <c r="O1356" s="50"/>
      <c r="P1356" s="215"/>
    </row>
    <row r="1357" spans="1:16" x14ac:dyDescent="0.25">
      <c r="C1357" s="90"/>
      <c r="H1357" s="50"/>
      <c r="I1357" s="50"/>
      <c r="J1357" s="50"/>
      <c r="K1357" s="50"/>
      <c r="L1357" s="50"/>
      <c r="M1357" s="50"/>
      <c r="N1357" s="50"/>
      <c r="O1357" s="50"/>
      <c r="P1357" s="215"/>
    </row>
    <row r="1358" spans="1:16" x14ac:dyDescent="0.25">
      <c r="A1358" s="70"/>
      <c r="B1358" s="92"/>
      <c r="H1358" s="50"/>
      <c r="I1358" s="50"/>
      <c r="J1358" s="50"/>
      <c r="K1358" s="50"/>
      <c r="L1358" s="50"/>
      <c r="M1358" s="50"/>
      <c r="N1358" s="50"/>
      <c r="O1358" s="50"/>
      <c r="P1358" s="215"/>
    </row>
    <row r="1359" spans="1:16" x14ac:dyDescent="0.25">
      <c r="H1359" s="50"/>
      <c r="I1359" s="50"/>
      <c r="J1359" s="50"/>
      <c r="K1359" s="50"/>
      <c r="L1359" s="50"/>
      <c r="M1359" s="50"/>
      <c r="N1359" s="50"/>
      <c r="O1359" s="50"/>
      <c r="P1359" s="215"/>
    </row>
    <row r="1360" spans="1:16" x14ac:dyDescent="0.25">
      <c r="H1360" s="50"/>
      <c r="I1360" s="50"/>
      <c r="J1360" s="50"/>
      <c r="K1360" s="50"/>
      <c r="L1360" s="50"/>
      <c r="M1360" s="50"/>
      <c r="N1360" s="50"/>
      <c r="O1360" s="50"/>
      <c r="P1360" s="215"/>
    </row>
    <row r="1361" spans="1:16" x14ac:dyDescent="0.25">
      <c r="H1361" s="50"/>
      <c r="I1361" s="50"/>
      <c r="J1361" s="50"/>
      <c r="K1361" s="50"/>
      <c r="L1361" s="50"/>
      <c r="M1361" s="50"/>
      <c r="N1361" s="50"/>
      <c r="O1361" s="50"/>
      <c r="P1361" s="215"/>
    </row>
    <row r="1362" spans="1:16" x14ac:dyDescent="0.25">
      <c r="H1362" s="50"/>
      <c r="I1362" s="50"/>
      <c r="J1362" s="50"/>
      <c r="K1362" s="50"/>
      <c r="L1362" s="50"/>
      <c r="M1362" s="50"/>
      <c r="N1362" s="50"/>
      <c r="O1362" s="50"/>
      <c r="P1362" s="215"/>
    </row>
    <row r="1363" spans="1:16" x14ac:dyDescent="0.25">
      <c r="H1363" s="50"/>
      <c r="I1363" s="50"/>
      <c r="J1363" s="50"/>
      <c r="K1363" s="50"/>
      <c r="L1363" s="50"/>
      <c r="M1363" s="50"/>
      <c r="N1363" s="50"/>
      <c r="O1363" s="50"/>
      <c r="P1363" s="215"/>
    </row>
    <row r="1364" spans="1:16" x14ac:dyDescent="0.25">
      <c r="H1364" s="50"/>
      <c r="I1364" s="50"/>
      <c r="J1364" s="50"/>
      <c r="K1364" s="50"/>
      <c r="L1364" s="50"/>
      <c r="M1364" s="50"/>
      <c r="N1364" s="50"/>
      <c r="O1364" s="50"/>
      <c r="P1364" s="215"/>
    </row>
    <row r="1365" spans="1:16" x14ac:dyDescent="0.25">
      <c r="A1365" s="70"/>
      <c r="B1365" s="92"/>
      <c r="C1365" s="90"/>
      <c r="D1365" s="87"/>
      <c r="E1365" s="87"/>
      <c r="F1365" s="87"/>
      <c r="G1365" s="87"/>
      <c r="H1365" s="50"/>
      <c r="I1365" s="50"/>
      <c r="J1365" s="50"/>
      <c r="K1365" s="50"/>
      <c r="L1365" s="50"/>
      <c r="M1365" s="50"/>
      <c r="N1365" s="50"/>
      <c r="O1365" s="50"/>
      <c r="P1365" s="215"/>
    </row>
    <row r="1366" spans="1:16" x14ac:dyDescent="0.25">
      <c r="A1366" s="70"/>
      <c r="B1366" s="92"/>
      <c r="C1366" s="90"/>
      <c r="D1366" s="87"/>
      <c r="E1366" s="87"/>
      <c r="F1366" s="87"/>
      <c r="G1366" s="87"/>
      <c r="H1366" s="50"/>
      <c r="I1366" s="50"/>
      <c r="J1366" s="50"/>
      <c r="K1366" s="50"/>
      <c r="L1366" s="50"/>
      <c r="M1366" s="50"/>
      <c r="N1366" s="50"/>
      <c r="O1366" s="50"/>
      <c r="P1366" s="215"/>
    </row>
    <row r="1367" spans="1:16" x14ac:dyDescent="0.25">
      <c r="H1367" s="50"/>
      <c r="I1367" s="50"/>
      <c r="J1367" s="50"/>
      <c r="K1367" s="50"/>
      <c r="L1367" s="50"/>
      <c r="M1367" s="50"/>
      <c r="N1367" s="50"/>
      <c r="O1367" s="50"/>
      <c r="P1367" s="215"/>
    </row>
    <row r="1368" spans="1:16" x14ac:dyDescent="0.25">
      <c r="A1368" s="70"/>
      <c r="H1368" s="50"/>
      <c r="I1368" s="50"/>
      <c r="J1368" s="50"/>
      <c r="K1368" s="50"/>
      <c r="L1368" s="50"/>
      <c r="M1368" s="50"/>
      <c r="N1368" s="50"/>
      <c r="O1368" s="50"/>
      <c r="P1368" s="215"/>
    </row>
    <row r="1369" spans="1:16" x14ac:dyDescent="0.25">
      <c r="H1369" s="50"/>
      <c r="I1369" s="50"/>
      <c r="J1369" s="50"/>
      <c r="K1369" s="50"/>
      <c r="L1369" s="50"/>
      <c r="M1369" s="50"/>
      <c r="N1369" s="50"/>
      <c r="O1369" s="50"/>
      <c r="P1369" s="215"/>
    </row>
    <row r="1370" spans="1:16" x14ac:dyDescent="0.25">
      <c r="H1370" s="50"/>
      <c r="I1370" s="50"/>
      <c r="J1370" s="50"/>
      <c r="K1370" s="50"/>
      <c r="L1370" s="50"/>
      <c r="M1370" s="50"/>
      <c r="N1370" s="50"/>
      <c r="O1370" s="50"/>
      <c r="P1370" s="215"/>
    </row>
    <row r="1371" spans="1:16" x14ac:dyDescent="0.25">
      <c r="H1371" s="50"/>
      <c r="I1371" s="50"/>
      <c r="J1371" s="50"/>
      <c r="K1371" s="50"/>
      <c r="L1371" s="50"/>
      <c r="M1371" s="50"/>
      <c r="N1371" s="50"/>
      <c r="O1371" s="50"/>
      <c r="P1371" s="215"/>
    </row>
    <row r="1372" spans="1:16" x14ac:dyDescent="0.25">
      <c r="H1372" s="50"/>
      <c r="I1372" s="50"/>
      <c r="J1372" s="50"/>
      <c r="K1372" s="50"/>
      <c r="L1372" s="50"/>
      <c r="M1372" s="50"/>
      <c r="N1372" s="50"/>
      <c r="O1372" s="50"/>
      <c r="P1372" s="215"/>
    </row>
    <row r="1373" spans="1:16" x14ac:dyDescent="0.25">
      <c r="H1373" s="50"/>
      <c r="I1373" s="50"/>
      <c r="J1373" s="50"/>
      <c r="K1373" s="50"/>
      <c r="L1373" s="50"/>
      <c r="M1373" s="50"/>
      <c r="N1373" s="50"/>
      <c r="O1373" s="50"/>
      <c r="P1373" s="215"/>
    </row>
    <row r="1374" spans="1:16" x14ac:dyDescent="0.25">
      <c r="H1374" s="50"/>
      <c r="I1374" s="50"/>
      <c r="J1374" s="50"/>
      <c r="K1374" s="50"/>
      <c r="L1374" s="50"/>
      <c r="M1374" s="50"/>
      <c r="N1374" s="50"/>
      <c r="O1374" s="50"/>
      <c r="P1374" s="215"/>
    </row>
    <row r="1375" spans="1:16" x14ac:dyDescent="0.25">
      <c r="H1375" s="50"/>
      <c r="I1375" s="50"/>
      <c r="J1375" s="50"/>
      <c r="K1375" s="50"/>
      <c r="L1375" s="50"/>
      <c r="M1375" s="50"/>
      <c r="N1375" s="50"/>
      <c r="O1375" s="50"/>
      <c r="P1375" s="215"/>
    </row>
    <row r="1376" spans="1:16" x14ac:dyDescent="0.25">
      <c r="H1376" s="50"/>
      <c r="I1376" s="50"/>
      <c r="J1376" s="50"/>
      <c r="K1376" s="50"/>
      <c r="L1376" s="50"/>
      <c r="M1376" s="50"/>
      <c r="N1376" s="50"/>
      <c r="O1376" s="50"/>
      <c r="P1376" s="215"/>
    </row>
    <row r="1377" spans="1:16" x14ac:dyDescent="0.25">
      <c r="A1377" s="70"/>
      <c r="D1377" s="87"/>
      <c r="E1377" s="87"/>
      <c r="F1377" s="87"/>
      <c r="G1377" s="87"/>
      <c r="H1377" s="50"/>
      <c r="I1377" s="50"/>
      <c r="J1377" s="50"/>
      <c r="K1377" s="50"/>
      <c r="L1377" s="50"/>
      <c r="M1377" s="50"/>
      <c r="N1377" s="50"/>
      <c r="O1377" s="50"/>
      <c r="P1377" s="215"/>
    </row>
    <row r="1378" spans="1:16" x14ac:dyDescent="0.25">
      <c r="A1378" s="70"/>
      <c r="D1378" s="87"/>
      <c r="E1378" s="87"/>
      <c r="F1378" s="87"/>
      <c r="G1378" s="87"/>
      <c r="H1378" s="50"/>
      <c r="I1378" s="50"/>
      <c r="J1378" s="50"/>
      <c r="K1378" s="50"/>
      <c r="L1378" s="50"/>
      <c r="M1378" s="50"/>
      <c r="N1378" s="50"/>
      <c r="O1378" s="50"/>
      <c r="P1378" s="215"/>
    </row>
    <row r="1379" spans="1:16" x14ac:dyDescent="0.25">
      <c r="H1379" s="50"/>
      <c r="I1379" s="50"/>
      <c r="J1379" s="50"/>
      <c r="K1379" s="50"/>
      <c r="L1379" s="50"/>
      <c r="M1379" s="50"/>
      <c r="N1379" s="50"/>
      <c r="O1379" s="50"/>
      <c r="P1379" s="215"/>
    </row>
    <row r="1380" spans="1:16" x14ac:dyDescent="0.25">
      <c r="A1380" s="70"/>
      <c r="H1380" s="50"/>
      <c r="I1380" s="50"/>
      <c r="J1380" s="50"/>
      <c r="K1380" s="50"/>
      <c r="L1380" s="50"/>
      <c r="M1380" s="50"/>
      <c r="N1380" s="50"/>
      <c r="O1380" s="50"/>
      <c r="P1380" s="215"/>
    </row>
    <row r="1381" spans="1:16" x14ac:dyDescent="0.25">
      <c r="H1381" s="50"/>
      <c r="I1381" s="50"/>
      <c r="J1381" s="50"/>
      <c r="K1381" s="50"/>
      <c r="L1381" s="50"/>
      <c r="M1381" s="50"/>
      <c r="N1381" s="50"/>
      <c r="O1381" s="50"/>
      <c r="P1381" s="215"/>
    </row>
    <row r="1382" spans="1:16" x14ac:dyDescent="0.25">
      <c r="H1382" s="50"/>
      <c r="I1382" s="50"/>
      <c r="J1382" s="50"/>
      <c r="K1382" s="50"/>
      <c r="L1382" s="50"/>
      <c r="M1382" s="50"/>
      <c r="N1382" s="50"/>
      <c r="O1382" s="50"/>
      <c r="P1382" s="215"/>
    </row>
    <row r="1383" spans="1:16" x14ac:dyDescent="0.25">
      <c r="H1383" s="50"/>
      <c r="I1383" s="50"/>
      <c r="J1383" s="50"/>
      <c r="K1383" s="50"/>
      <c r="L1383" s="50"/>
      <c r="M1383" s="50"/>
      <c r="N1383" s="50"/>
      <c r="O1383" s="50"/>
      <c r="P1383" s="215"/>
    </row>
    <row r="1384" spans="1:16" x14ac:dyDescent="0.25">
      <c r="A1384" s="70"/>
      <c r="D1384" s="87"/>
      <c r="E1384" s="87"/>
      <c r="F1384" s="87"/>
      <c r="G1384" s="87"/>
      <c r="H1384" s="50"/>
      <c r="I1384" s="50"/>
      <c r="J1384" s="50"/>
      <c r="K1384" s="50"/>
      <c r="L1384" s="50"/>
      <c r="M1384" s="50"/>
      <c r="N1384" s="50"/>
      <c r="O1384" s="50"/>
      <c r="P1384" s="215"/>
    </row>
    <row r="1385" spans="1:16" x14ac:dyDescent="0.25">
      <c r="H1385" s="50"/>
      <c r="I1385" s="50"/>
      <c r="J1385" s="50"/>
      <c r="K1385" s="50"/>
      <c r="L1385" s="50"/>
      <c r="M1385" s="50"/>
      <c r="N1385" s="50"/>
      <c r="O1385" s="50"/>
      <c r="P1385" s="215"/>
    </row>
    <row r="1386" spans="1:16" x14ac:dyDescent="0.25">
      <c r="A1386" s="70"/>
      <c r="H1386" s="50"/>
      <c r="I1386" s="50"/>
      <c r="J1386" s="50"/>
      <c r="K1386" s="50"/>
      <c r="L1386" s="50"/>
      <c r="M1386" s="50"/>
      <c r="N1386" s="50"/>
      <c r="O1386" s="50"/>
      <c r="P1386" s="215"/>
    </row>
    <row r="1387" spans="1:16" x14ac:dyDescent="0.25">
      <c r="H1387" s="50"/>
      <c r="I1387" s="50"/>
      <c r="J1387" s="50"/>
      <c r="K1387" s="50"/>
      <c r="L1387" s="50"/>
      <c r="M1387" s="50"/>
      <c r="N1387" s="50"/>
      <c r="O1387" s="50"/>
      <c r="P1387" s="215"/>
    </row>
    <row r="1388" spans="1:16" x14ac:dyDescent="0.25">
      <c r="A1388" s="70"/>
      <c r="B1388" s="92"/>
      <c r="C1388" s="90"/>
      <c r="D1388" s="87"/>
      <c r="E1388" s="87"/>
      <c r="F1388" s="87"/>
      <c r="G1388" s="87"/>
      <c r="H1388" s="50"/>
      <c r="I1388" s="50"/>
      <c r="J1388" s="50"/>
      <c r="K1388" s="50"/>
      <c r="L1388" s="50"/>
      <c r="M1388" s="50"/>
      <c r="N1388" s="50"/>
      <c r="O1388" s="50"/>
      <c r="P1388" s="215"/>
    </row>
    <row r="1389" spans="1:16" x14ac:dyDescent="0.25">
      <c r="H1389" s="50"/>
      <c r="I1389" s="50"/>
      <c r="J1389" s="50"/>
      <c r="K1389" s="50"/>
      <c r="L1389" s="50"/>
      <c r="M1389" s="50"/>
      <c r="N1389" s="50"/>
      <c r="O1389" s="50"/>
      <c r="P1389" s="215"/>
    </row>
    <row r="1390" spans="1:16" x14ac:dyDescent="0.25">
      <c r="H1390" s="50"/>
      <c r="I1390" s="50"/>
      <c r="J1390" s="50"/>
      <c r="K1390" s="50"/>
      <c r="L1390" s="50"/>
      <c r="M1390" s="50"/>
      <c r="N1390" s="50"/>
      <c r="O1390" s="50"/>
      <c r="P1390" s="215"/>
    </row>
    <row r="1391" spans="1:16" x14ac:dyDescent="0.25">
      <c r="H1391" s="50"/>
      <c r="I1391" s="50"/>
      <c r="J1391" s="50"/>
      <c r="K1391" s="50"/>
      <c r="L1391" s="50"/>
      <c r="M1391" s="50"/>
      <c r="N1391" s="50"/>
      <c r="O1391" s="50"/>
      <c r="P1391" s="215"/>
    </row>
    <row r="1392" spans="1:16" x14ac:dyDescent="0.25">
      <c r="H1392" s="50"/>
      <c r="I1392" s="50"/>
      <c r="J1392" s="50"/>
      <c r="K1392" s="50"/>
      <c r="L1392" s="50"/>
      <c r="M1392" s="50"/>
      <c r="N1392" s="50"/>
      <c r="O1392" s="50"/>
      <c r="P1392" s="215"/>
    </row>
    <row r="1393" spans="1:16" x14ac:dyDescent="0.25">
      <c r="H1393" s="50"/>
      <c r="I1393" s="50"/>
      <c r="J1393" s="50"/>
      <c r="K1393" s="50"/>
      <c r="L1393" s="50"/>
      <c r="M1393" s="50"/>
      <c r="N1393" s="50"/>
      <c r="O1393" s="50"/>
      <c r="P1393" s="215"/>
    </row>
    <row r="1394" spans="1:16" x14ac:dyDescent="0.25">
      <c r="A1394" s="70"/>
      <c r="D1394" s="87"/>
      <c r="E1394" s="87"/>
      <c r="F1394" s="87"/>
      <c r="G1394" s="87"/>
      <c r="H1394" s="50"/>
      <c r="I1394" s="50"/>
      <c r="J1394" s="50"/>
      <c r="K1394" s="50"/>
      <c r="L1394" s="50"/>
      <c r="M1394" s="50"/>
      <c r="N1394" s="50"/>
      <c r="O1394" s="50"/>
      <c r="P1394" s="215"/>
    </row>
    <row r="1395" spans="1:16" x14ac:dyDescent="0.25">
      <c r="H1395" s="50"/>
      <c r="I1395" s="50"/>
      <c r="J1395" s="50"/>
      <c r="K1395" s="50"/>
      <c r="L1395" s="50"/>
      <c r="M1395" s="50"/>
      <c r="N1395" s="50"/>
      <c r="O1395" s="50"/>
      <c r="P1395" s="215"/>
    </row>
    <row r="1396" spans="1:16" x14ac:dyDescent="0.25">
      <c r="A1396" s="70"/>
      <c r="B1396" s="92"/>
      <c r="H1396" s="50"/>
      <c r="I1396" s="50"/>
      <c r="J1396" s="50"/>
      <c r="K1396" s="50"/>
      <c r="L1396" s="50"/>
      <c r="M1396" s="50"/>
      <c r="N1396" s="50"/>
      <c r="O1396" s="50"/>
      <c r="P1396" s="215"/>
    </row>
    <row r="1397" spans="1:16" x14ac:dyDescent="0.25">
      <c r="H1397" s="50"/>
      <c r="I1397" s="50"/>
      <c r="J1397" s="50"/>
      <c r="K1397" s="50"/>
      <c r="L1397" s="50"/>
      <c r="M1397" s="50"/>
      <c r="N1397" s="50"/>
      <c r="O1397" s="50"/>
      <c r="P1397" s="215"/>
    </row>
    <row r="1398" spans="1:16" x14ac:dyDescent="0.25">
      <c r="H1398" s="50"/>
      <c r="I1398" s="50"/>
      <c r="J1398" s="50"/>
      <c r="K1398" s="50"/>
      <c r="L1398" s="50"/>
      <c r="M1398" s="50"/>
      <c r="N1398" s="50"/>
      <c r="O1398" s="50"/>
      <c r="P1398" s="215"/>
    </row>
    <row r="1399" spans="1:16" x14ac:dyDescent="0.25">
      <c r="A1399" s="70"/>
      <c r="B1399" s="92"/>
      <c r="C1399" s="90"/>
      <c r="D1399" s="87"/>
      <c r="E1399" s="87"/>
      <c r="F1399" s="87"/>
      <c r="G1399" s="87"/>
      <c r="H1399" s="50"/>
      <c r="I1399" s="50"/>
      <c r="J1399" s="50"/>
      <c r="K1399" s="50"/>
      <c r="L1399" s="50"/>
      <c r="M1399" s="50"/>
      <c r="N1399" s="50"/>
      <c r="O1399" s="50"/>
      <c r="P1399" s="215"/>
    </row>
    <row r="1400" spans="1:16" x14ac:dyDescent="0.25">
      <c r="H1400" s="50"/>
      <c r="I1400" s="50"/>
      <c r="J1400" s="50"/>
      <c r="K1400" s="50"/>
      <c r="L1400" s="50"/>
      <c r="M1400" s="50"/>
      <c r="N1400" s="50"/>
      <c r="O1400" s="50"/>
      <c r="P1400" s="215"/>
    </row>
    <row r="1401" spans="1:16" x14ac:dyDescent="0.25">
      <c r="A1401" s="1"/>
      <c r="B1401" s="132"/>
      <c r="C1401" s="50"/>
      <c r="D1401" s="50"/>
      <c r="E1401" s="50"/>
      <c r="F1401" s="50"/>
      <c r="G1401" s="50"/>
      <c r="H1401" s="50"/>
      <c r="I1401" s="50"/>
      <c r="J1401" s="50"/>
      <c r="K1401" s="50"/>
      <c r="L1401" s="50"/>
      <c r="M1401" s="50"/>
      <c r="N1401" s="50"/>
      <c r="O1401" s="50"/>
      <c r="P1401" s="215"/>
    </row>
    <row r="1402" spans="1:16" x14ac:dyDescent="0.25">
      <c r="A1402" s="1"/>
      <c r="B1402" s="132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50"/>
      <c r="O1402" s="50"/>
      <c r="P1402" s="215"/>
    </row>
    <row r="1403" spans="1:16" x14ac:dyDescent="0.25">
      <c r="A1403" s="1"/>
      <c r="B1403" s="132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50"/>
      <c r="O1403" s="50"/>
      <c r="P1403" s="215"/>
    </row>
    <row r="1404" spans="1:16" x14ac:dyDescent="0.25">
      <c r="A1404" s="1"/>
      <c r="B1404" s="132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50"/>
      <c r="O1404" s="50"/>
      <c r="P1404" s="215"/>
    </row>
    <row r="1405" spans="1:16" x14ac:dyDescent="0.25">
      <c r="A1405" s="1"/>
      <c r="B1405" s="132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50"/>
      <c r="O1405" s="50"/>
      <c r="P1405" s="215"/>
    </row>
    <row r="1406" spans="1:16" x14ac:dyDescent="0.25">
      <c r="A1406" s="1"/>
      <c r="B1406" s="132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50"/>
      <c r="O1406" s="50"/>
      <c r="P1406" s="215"/>
    </row>
    <row r="1407" spans="1:16" x14ac:dyDescent="0.25">
      <c r="A1407" s="1"/>
      <c r="B1407" s="132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50"/>
      <c r="O1407" s="50"/>
      <c r="P1407" s="215"/>
    </row>
    <row r="1408" spans="1:16" x14ac:dyDescent="0.25">
      <c r="A1408" s="1"/>
      <c r="B1408" s="132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50"/>
      <c r="O1408" s="50"/>
      <c r="P1408" s="215"/>
    </row>
    <row r="1409" spans="1:16" x14ac:dyDescent="0.25">
      <c r="A1409" s="1"/>
      <c r="B1409" s="132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50"/>
      <c r="O1409" s="50"/>
      <c r="P1409" s="215"/>
    </row>
    <row r="1412" spans="1:16" x14ac:dyDescent="0.25">
      <c r="A1412" s="1"/>
      <c r="B1412" s="132"/>
      <c r="C1412" s="50"/>
    </row>
    <row r="1414" spans="1:16" x14ac:dyDescent="0.25">
      <c r="A1414" s="1"/>
      <c r="B1414" s="132"/>
      <c r="C1414" s="50"/>
    </row>
    <row r="1415" spans="1:16" x14ac:dyDescent="0.25">
      <c r="A1415" s="1"/>
      <c r="B1415" s="132"/>
      <c r="C1415" s="50"/>
      <c r="P1415" s="214" t="s">
        <v>121</v>
      </c>
    </row>
    <row r="1416" spans="1:16" x14ac:dyDescent="0.25">
      <c r="A1416" s="1"/>
      <c r="B1416" s="132"/>
      <c r="C1416" s="50"/>
    </row>
  </sheetData>
  <mergeCells count="239">
    <mergeCell ref="A600:P600"/>
    <mergeCell ref="A601:P601"/>
    <mergeCell ref="A602:P602"/>
    <mergeCell ref="A594:P594"/>
    <mergeCell ref="A595:P595"/>
    <mergeCell ref="A596:P596"/>
    <mergeCell ref="A597:P597"/>
    <mergeCell ref="A598:P598"/>
    <mergeCell ref="A599:P599"/>
    <mergeCell ref="A588:P588"/>
    <mergeCell ref="A589:P589"/>
    <mergeCell ref="A590:P590"/>
    <mergeCell ref="A591:P591"/>
    <mergeCell ref="A592:P592"/>
    <mergeCell ref="A593:P593"/>
    <mergeCell ref="A582:P582"/>
    <mergeCell ref="A583:P583"/>
    <mergeCell ref="A584:P584"/>
    <mergeCell ref="A585:P585"/>
    <mergeCell ref="A586:P586"/>
    <mergeCell ref="A587:P587"/>
    <mergeCell ref="M553:M555"/>
    <mergeCell ref="N553:N555"/>
    <mergeCell ref="O553:O555"/>
    <mergeCell ref="A580:P580"/>
    <mergeCell ref="A581:P581"/>
    <mergeCell ref="H553:H555"/>
    <mergeCell ref="I553:I555"/>
    <mergeCell ref="J553:J555"/>
    <mergeCell ref="K553:K555"/>
    <mergeCell ref="L553:L555"/>
    <mergeCell ref="A578:B578"/>
    <mergeCell ref="A579:B579"/>
    <mergeCell ref="D553:F554"/>
    <mergeCell ref="H526:H528"/>
    <mergeCell ref="I526:I528"/>
    <mergeCell ref="J526:J528"/>
    <mergeCell ref="K526:K528"/>
    <mergeCell ref="L526:L528"/>
    <mergeCell ref="M526:M528"/>
    <mergeCell ref="N526:N528"/>
    <mergeCell ref="O526:O528"/>
    <mergeCell ref="D526:F527"/>
    <mergeCell ref="H497:H499"/>
    <mergeCell ref="I497:I499"/>
    <mergeCell ref="J497:J499"/>
    <mergeCell ref="K497:K499"/>
    <mergeCell ref="L497:L499"/>
    <mergeCell ref="M497:M499"/>
    <mergeCell ref="N497:N499"/>
    <mergeCell ref="O497:O499"/>
    <mergeCell ref="D497:F498"/>
    <mergeCell ref="H443:H445"/>
    <mergeCell ref="I443:I445"/>
    <mergeCell ref="J443:J445"/>
    <mergeCell ref="K443:K445"/>
    <mergeCell ref="L443:L445"/>
    <mergeCell ref="N443:N445"/>
    <mergeCell ref="O443:O445"/>
    <mergeCell ref="H470:H472"/>
    <mergeCell ref="I470:I472"/>
    <mergeCell ref="J470:J472"/>
    <mergeCell ref="K470:K472"/>
    <mergeCell ref="L470:L472"/>
    <mergeCell ref="M470:M472"/>
    <mergeCell ref="N470:N472"/>
    <mergeCell ref="O470:O472"/>
    <mergeCell ref="M443:M445"/>
    <mergeCell ref="M386:M388"/>
    <mergeCell ref="N386:N388"/>
    <mergeCell ref="O386:O388"/>
    <mergeCell ref="H414:H416"/>
    <mergeCell ref="I414:I416"/>
    <mergeCell ref="J414:J416"/>
    <mergeCell ref="K414:K416"/>
    <mergeCell ref="L414:L416"/>
    <mergeCell ref="M414:M416"/>
    <mergeCell ref="H386:H388"/>
    <mergeCell ref="I386:I388"/>
    <mergeCell ref="J386:J388"/>
    <mergeCell ref="K386:K388"/>
    <mergeCell ref="L386:L388"/>
    <mergeCell ref="N414:N416"/>
    <mergeCell ref="O414:O416"/>
    <mergeCell ref="O358:O360"/>
    <mergeCell ref="D358:F359"/>
    <mergeCell ref="H331:H333"/>
    <mergeCell ref="I331:I333"/>
    <mergeCell ref="J331:J333"/>
    <mergeCell ref="K331:K333"/>
    <mergeCell ref="L331:L333"/>
    <mergeCell ref="M331:M333"/>
    <mergeCell ref="N331:N333"/>
    <mergeCell ref="O331:O333"/>
    <mergeCell ref="D331:F332"/>
    <mergeCell ref="H358:H360"/>
    <mergeCell ref="I358:I360"/>
    <mergeCell ref="J358:J360"/>
    <mergeCell ref="K358:K360"/>
    <mergeCell ref="L358:L360"/>
    <mergeCell ref="M358:M360"/>
    <mergeCell ref="N358:N360"/>
    <mergeCell ref="M276:M278"/>
    <mergeCell ref="N276:N278"/>
    <mergeCell ref="O276:O278"/>
    <mergeCell ref="H303:H305"/>
    <mergeCell ref="I303:I305"/>
    <mergeCell ref="J303:J305"/>
    <mergeCell ref="K303:K305"/>
    <mergeCell ref="L303:L305"/>
    <mergeCell ref="M303:M305"/>
    <mergeCell ref="H276:H278"/>
    <mergeCell ref="I276:I278"/>
    <mergeCell ref="J276:J278"/>
    <mergeCell ref="K276:K278"/>
    <mergeCell ref="L276:L278"/>
    <mergeCell ref="N303:N305"/>
    <mergeCell ref="O303:O305"/>
    <mergeCell ref="O249:O251"/>
    <mergeCell ref="D249:F250"/>
    <mergeCell ref="H221:H223"/>
    <mergeCell ref="I221:I223"/>
    <mergeCell ref="J221:J223"/>
    <mergeCell ref="K221:K223"/>
    <mergeCell ref="L221:L223"/>
    <mergeCell ref="M221:M223"/>
    <mergeCell ref="N221:N223"/>
    <mergeCell ref="O221:O223"/>
    <mergeCell ref="H249:H251"/>
    <mergeCell ref="I249:I251"/>
    <mergeCell ref="J249:J251"/>
    <mergeCell ref="K249:K251"/>
    <mergeCell ref="L249:L251"/>
    <mergeCell ref="M249:M251"/>
    <mergeCell ref="N249:N251"/>
    <mergeCell ref="H167:H169"/>
    <mergeCell ref="I167:I169"/>
    <mergeCell ref="J167:J169"/>
    <mergeCell ref="K167:K169"/>
    <mergeCell ref="L167:L169"/>
    <mergeCell ref="M167:M169"/>
    <mergeCell ref="N167:N169"/>
    <mergeCell ref="O167:O169"/>
    <mergeCell ref="H194:H196"/>
    <mergeCell ref="I194:I196"/>
    <mergeCell ref="J194:J196"/>
    <mergeCell ref="K194:K196"/>
    <mergeCell ref="L194:L196"/>
    <mergeCell ref="M194:M196"/>
    <mergeCell ref="N194:N196"/>
    <mergeCell ref="O194:O196"/>
    <mergeCell ref="M112:M114"/>
    <mergeCell ref="N112:N114"/>
    <mergeCell ref="O112:O114"/>
    <mergeCell ref="A134:B134"/>
    <mergeCell ref="C139:D139"/>
    <mergeCell ref="H140:H142"/>
    <mergeCell ref="I140:I142"/>
    <mergeCell ref="J140:J142"/>
    <mergeCell ref="K140:K142"/>
    <mergeCell ref="H112:H114"/>
    <mergeCell ref="I112:I114"/>
    <mergeCell ref="J112:J114"/>
    <mergeCell ref="K112:K114"/>
    <mergeCell ref="L112:L114"/>
    <mergeCell ref="L140:L142"/>
    <mergeCell ref="M140:M142"/>
    <mergeCell ref="N140:N142"/>
    <mergeCell ref="O140:O142"/>
    <mergeCell ref="D112:F113"/>
    <mergeCell ref="O57:O59"/>
    <mergeCell ref="D57:F58"/>
    <mergeCell ref="H86:H88"/>
    <mergeCell ref="I86:I88"/>
    <mergeCell ref="J86:J88"/>
    <mergeCell ref="K86:K88"/>
    <mergeCell ref="L86:L88"/>
    <mergeCell ref="M86:M88"/>
    <mergeCell ref="N86:N88"/>
    <mergeCell ref="O86:O88"/>
    <mergeCell ref="D86:F87"/>
    <mergeCell ref="D3:F4"/>
    <mergeCell ref="D30:F31"/>
    <mergeCell ref="H57:H59"/>
    <mergeCell ref="I57:I59"/>
    <mergeCell ref="J57:J59"/>
    <mergeCell ref="K57:K59"/>
    <mergeCell ref="L57:L59"/>
    <mergeCell ref="M57:M59"/>
    <mergeCell ref="N57:N59"/>
    <mergeCell ref="M3:M5"/>
    <mergeCell ref="N3:N5"/>
    <mergeCell ref="O3:O5"/>
    <mergeCell ref="H30:H32"/>
    <mergeCell ref="I30:I32"/>
    <mergeCell ref="J30:J32"/>
    <mergeCell ref="K30:K32"/>
    <mergeCell ref="L30:L32"/>
    <mergeCell ref="M30:M32"/>
    <mergeCell ref="H3:H5"/>
    <mergeCell ref="I3:I5"/>
    <mergeCell ref="J3:J5"/>
    <mergeCell ref="K3:K5"/>
    <mergeCell ref="L3:L5"/>
    <mergeCell ref="N30:N32"/>
    <mergeCell ref="O30:O32"/>
    <mergeCell ref="A72:B72"/>
    <mergeCell ref="A17:B17"/>
    <mergeCell ref="A43:B43"/>
    <mergeCell ref="A99:B99"/>
    <mergeCell ref="A125:B125"/>
    <mergeCell ref="A154:B154"/>
    <mergeCell ref="A180:B180"/>
    <mergeCell ref="A208:B208"/>
    <mergeCell ref="A235:B235"/>
    <mergeCell ref="A512:B512"/>
    <mergeCell ref="A540:B540"/>
    <mergeCell ref="A566:B566"/>
    <mergeCell ref="D140:F141"/>
    <mergeCell ref="D167:F168"/>
    <mergeCell ref="D194:F195"/>
    <mergeCell ref="D221:F222"/>
    <mergeCell ref="A262:B262"/>
    <mergeCell ref="A289:B289"/>
    <mergeCell ref="A317:B317"/>
    <mergeCell ref="A344:B344"/>
    <mergeCell ref="A372:B372"/>
    <mergeCell ref="A400:B400"/>
    <mergeCell ref="A428:B428"/>
    <mergeCell ref="A456:B456"/>
    <mergeCell ref="A484:B484"/>
    <mergeCell ref="D276:F277"/>
    <mergeCell ref="D303:F304"/>
    <mergeCell ref="D414:F415"/>
    <mergeCell ref="D386:F387"/>
    <mergeCell ref="D470:F471"/>
    <mergeCell ref="D443:F444"/>
    <mergeCell ref="A437:B437"/>
    <mergeCell ref="C442:D442"/>
  </mergeCells>
  <pageMargins left="0.11811023622047245" right="0.11811023622047245" top="0.15748031496062992" bottom="0.15748031496062992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 21д</vt:lpstr>
      <vt:lpstr>старшие 21д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2024-06-07T10:28:50Z</dcterms:modified>
</cp:coreProperties>
</file>